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 activeTab="2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_FilterDatabase" localSheetId="3" hidden="1">财政拨款收支预算总表!$A$6:$D$40</definedName>
    <definedName name="_xlnm.Print_Titles" localSheetId="8">项目支出预算表!$5:$7</definedName>
    <definedName name="_xlnm.Print_Area" localSheetId="3">财政拨款收支预算总表!$C$5:$D$41</definedName>
  </definedNames>
  <calcPr calcId="144525"/>
</workbook>
</file>

<file path=xl/sharedStrings.xml><?xml version="1.0" encoding="utf-8"?>
<sst xmlns="http://schemas.openxmlformats.org/spreadsheetml/2006/main" count="661" uniqueCount="423">
  <si>
    <t>公开01表</t>
  </si>
  <si>
    <t>收支预算总表</t>
  </si>
  <si>
    <t>部门：怀化国际陆港经济开发区管理委员会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</si>
  <si>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</si>
  <si>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</si>
  <si>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</si>
  <si>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</si>
  <si>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</si>
  <si>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</si>
  <si>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</si>
  <si>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</si>
  <si>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</si>
  <si>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</si>
  <si>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</si>
  <si>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</si>
  <si>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</si>
  <si>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</si>
  <si>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</si>
  <si>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</si>
  <si>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</si>
  <si>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</si>
  <si>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</si>
  <si>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</si>
  <si>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</si>
  <si>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</si>
  <si>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</si>
  <si>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</si>
  <si>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</si>
  <si>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</si>
  <si>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</si>
  <si>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</si>
  <si>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</si>
  <si>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</si>
  <si>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</si>
  <si>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</si>
  <si>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</si>
  <si>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</si>
  <si>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</si>
  <si>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</si>
  <si>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</si>
  <si>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</si>
  <si>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</si>
  <si>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</si>
  <si>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</si>
  <si>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</si>
  <si>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</si>
  <si>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</si>
  <si>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</si>
  <si>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</si>
  <si>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</si>
  <si>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</si>
  <si>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</si>
  <si>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</si>
  <si>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</si>
  <si>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</si>
  <si>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</si>
  <si>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</si>
  <si>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</si>
  <si>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</si>
  <si>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</si>
  <si>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</si>
  <si>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</si>
  <si>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</si>
  <si>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</si>
  <si>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</si>
  <si>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</si>
  <si>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</si>
  <si>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</si>
  <si>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</si>
  <si>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</si>
  <si>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</si>
  <si>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</si>
  <si>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</si>
  <si>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</si>
  <si>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</si>
  <si>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怀化国际陆港经济开发区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</si>
  <si>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</si>
  <si>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</si>
  <si>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</si>
  <si>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</si>
  <si>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</si>
  <si>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</si>
  <si>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</si>
  <si>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</si>
  <si>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</si>
  <si>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</si>
  <si>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</si>
  <si>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</si>
  <si>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</si>
  <si>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</si>
  <si>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</si>
  <si>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</si>
  <si>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</si>
  <si>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</si>
  <si>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</si>
  <si>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</si>
  <si>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</si>
  <si>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</si>
  <si>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</si>
  <si>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</si>
  <si>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</si>
  <si>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</si>
  <si>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</si>
  <si>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行政运行</t>
  </si>
  <si>
    <t xml:space="preserve">   2010399</t>
  </si>
  <si>
    <t xml:space="preserve">   其他政府办公厅（室）及相关机构事务支出</t>
  </si>
  <si>
    <t xml:space="preserve">  20106</t>
  </si>
  <si>
    <t xml:space="preserve">  财政事务</t>
  </si>
  <si>
    <t xml:space="preserve">   2010699</t>
  </si>
  <si>
    <t xml:space="preserve">   其他财政事务支出</t>
  </si>
  <si>
    <t xml:space="preserve">   20107</t>
  </si>
  <si>
    <t xml:space="preserve">  税收事务</t>
  </si>
  <si>
    <t xml:space="preserve">  20139</t>
  </si>
  <si>
    <t xml:space="preserve">  社会工作事务</t>
  </si>
  <si>
    <t xml:space="preserve">  其他社会工作事务</t>
  </si>
  <si>
    <t>科学技术支出</t>
  </si>
  <si>
    <t>技术研究与开发</t>
  </si>
  <si>
    <t xml:space="preserve">  其他技术研究与开发支出</t>
  </si>
  <si>
    <t>社会保障和就业支出</t>
  </si>
  <si>
    <t xml:space="preserve">  就业补助</t>
  </si>
  <si>
    <t xml:space="preserve">   其他就业补助支出</t>
  </si>
  <si>
    <t>212</t>
  </si>
  <si>
    <t>城乡社区支出</t>
  </si>
  <si>
    <t xml:space="preserve">  21201</t>
  </si>
  <si>
    <t xml:space="preserve">  城乡社区管理事务</t>
  </si>
  <si>
    <t xml:space="preserve">  住宅建设与房地产市场监督</t>
  </si>
  <si>
    <t xml:space="preserve">   2120199</t>
  </si>
  <si>
    <t xml:space="preserve">   其他城乡社区管理事务支出</t>
  </si>
  <si>
    <t>交通运输支出</t>
  </si>
  <si>
    <t xml:space="preserve">  其他交通运输支出</t>
  </si>
  <si>
    <t xml:space="preserve">   其他交通运输支出</t>
  </si>
  <si>
    <t>商业服务业等支出</t>
  </si>
  <si>
    <t xml:space="preserve">  涉外发展服务支出</t>
  </si>
  <si>
    <t xml:space="preserve">    其他商业服务业等支出</t>
  </si>
  <si>
    <t>住房保障支出</t>
  </si>
  <si>
    <t xml:space="preserve">  保障性安居工程支出</t>
  </si>
  <si>
    <t xml:space="preserve">   老旧小区改造</t>
  </si>
  <si>
    <t>224</t>
  </si>
  <si>
    <t>灾害防治及应急管理支出</t>
  </si>
  <si>
    <t xml:space="preserve">  22401</t>
  </si>
  <si>
    <t xml:space="preserve">   应急管理事务</t>
  </si>
  <si>
    <t xml:space="preserve">   灾害风险防治</t>
  </si>
  <si>
    <t xml:space="preserve">   安全监管</t>
  </si>
  <si>
    <t xml:space="preserve">  22402</t>
  </si>
  <si>
    <t xml:space="preserve">  消防救援事务</t>
  </si>
  <si>
    <t xml:space="preserve">  行政运行</t>
  </si>
  <si>
    <t xml:space="preserve">   消防应急救援</t>
  </si>
  <si>
    <t>227</t>
  </si>
  <si>
    <t>预备费</t>
  </si>
  <si>
    <t xml:space="preserve">  227</t>
  </si>
  <si>
    <t xml:space="preserve">  预备费</t>
  </si>
  <si>
    <t xml:space="preserve">   227</t>
  </si>
  <si>
    <t xml:space="preserve">   预备费</t>
  </si>
  <si>
    <t>229</t>
  </si>
  <si>
    <t>其他支出</t>
  </si>
  <si>
    <t xml:space="preserve">  22999</t>
  </si>
  <si>
    <t xml:space="preserve">  其他支出</t>
  </si>
  <si>
    <t xml:space="preserve">   2299999</t>
  </si>
  <si>
    <t xml:space="preserve">   其他支出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</si>
  <si>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</si>
  <si>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</si>
  <si>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</si>
  <si>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</si>
  <si>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</si>
  <si>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地方政府一般债券付息支出</t>
  </si>
  <si>
    <t>合计：</t>
  </si>
  <si>
    <t>公开06表</t>
  </si>
  <si>
    <t>一般公共预算基本支出预算表</t>
  </si>
  <si>
    <t>政府预算支出经济分类科目</t>
  </si>
  <si>
    <t>本年一般公共预算基本支出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</si>
  <si>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</si>
  <si>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</si>
  <si>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</si>
  <si>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</si>
  <si>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</si>
  <si>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</si>
  <si>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</si>
  <si>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培训费</t>
  </si>
  <si>
    <t>委托业务费</t>
  </si>
  <si>
    <t>公务接待费</t>
  </si>
  <si>
    <t xml:space="preserve"> 因公出国（境）费用</t>
  </si>
  <si>
    <t>公务用车运行维护费</t>
  </si>
  <si>
    <t xml:space="preserve"> 维修（护）费</t>
  </si>
  <si>
    <t>其他商品和服务支出</t>
  </si>
  <si>
    <t>对事业单位经常性补助</t>
  </si>
  <si>
    <t xml:space="preserve"> 工资福利支出</t>
  </si>
  <si>
    <t xml:space="preserve"> 商品和服务支出</t>
  </si>
  <si>
    <t>对个人和家庭的补助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</si>
  <si>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</si>
  <si>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</si>
  <si>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</si>
  <si>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</si>
  <si>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</si>
  <si>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</si>
  <si>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</si>
  <si>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</si>
  <si>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</si>
  <si>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</si>
  <si>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</si>
  <si>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</si>
  <si>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</si>
  <si>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</si>
  <si>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</si>
  <si>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 xml:space="preserve">  21208</t>
  </si>
  <si>
    <t xml:space="preserve">  国有土地使用权出让收入安排的支出</t>
  </si>
  <si>
    <t xml:space="preserve">   2120801</t>
  </si>
  <si>
    <t xml:space="preserve">   征地和拆迁补偿支出</t>
  </si>
  <si>
    <t xml:space="preserve">   2120802</t>
  </si>
  <si>
    <t xml:space="preserve">   土地开发支出</t>
  </si>
  <si>
    <t xml:space="preserve">   2120803</t>
  </si>
  <si>
    <t xml:space="preserve">   城市建设支出</t>
  </si>
  <si>
    <t xml:space="preserve">   土地出让业务支出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</si>
  <si>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</si>
  <si>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</si>
  <si>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</si>
  <si>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</si>
  <si>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>债务还本支出</t>
  </si>
  <si>
    <t xml:space="preserve">  23104</t>
  </si>
  <si>
    <t xml:space="preserve">  地方政府专项债务还本支出</t>
  </si>
  <si>
    <t xml:space="preserve">    棚户区改造专项债券还本支出</t>
  </si>
  <si>
    <t xml:space="preserve">  23204</t>
  </si>
  <si>
    <t xml:space="preserve">  地方政府专项债务付息支出</t>
  </si>
  <si>
    <t xml:space="preserve">   2320498</t>
  </si>
  <si>
    <t xml:space="preserve">   其他地方自行试点项目收益专项债券付息支出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</si>
  <si>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</si>
  <si>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</si>
  <si>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</si>
  <si>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</si>
  <si>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</si>
  <si>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</si>
  <si>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</si>
  <si>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</si>
  <si>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</si>
  <si>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</si>
  <si>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</si>
  <si>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</si>
  <si>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</si>
  <si>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</si>
  <si>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</si>
  <si>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</si>
  <si>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机关大院维护经费</t>
  </si>
  <si>
    <t>管委会办公室</t>
  </si>
  <si>
    <t>机关院内物业管理经费</t>
  </si>
  <si>
    <t>部门业务经费</t>
  </si>
  <si>
    <t>异地任职干部生活保障经费</t>
  </si>
  <si>
    <t>档案整理专项经费</t>
  </si>
  <si>
    <t>新能源汽车购置费</t>
  </si>
  <si>
    <t>电脑购置及系统更新经费</t>
  </si>
  <si>
    <t>武装部专项经费</t>
  </si>
  <si>
    <t>网络及安全维护费用</t>
  </si>
  <si>
    <t>春节慰问经费</t>
  </si>
  <si>
    <t>纪检监察专项经费</t>
  </si>
  <si>
    <t>七一表彰经费</t>
  </si>
  <si>
    <t>党建专项经费（两新）</t>
  </si>
  <si>
    <t>直属机关党建专项经费（工青妇）</t>
  </si>
  <si>
    <t>退休党支部委员会工作经费</t>
  </si>
  <si>
    <t>宣传专项经费</t>
  </si>
  <si>
    <t>意识形态和网络意识形态经费</t>
  </si>
  <si>
    <t>陆港推介经费</t>
  </si>
  <si>
    <t>优化营商环境</t>
  </si>
  <si>
    <t>干部教育学习培训专项经费</t>
  </si>
  <si>
    <t>组织人事专项经费</t>
  </si>
  <si>
    <t>档案管理专项经费</t>
  </si>
  <si>
    <t>退休干部专项经费</t>
  </si>
  <si>
    <t>毛发检测专项经费</t>
  </si>
  <si>
    <t>机关工会</t>
  </si>
  <si>
    <t>联合工会</t>
  </si>
  <si>
    <t>产业发展工作专项经费</t>
  </si>
  <si>
    <t>社会信用体系专项经费</t>
  </si>
  <si>
    <t>数字化档案专项经费</t>
  </si>
  <si>
    <t>四上企业专项经费</t>
  </si>
  <si>
    <t>灾害防治经费</t>
  </si>
  <si>
    <t>应急演练专项经费</t>
  </si>
  <si>
    <t>治本攻坚三年行动工作专项经费</t>
  </si>
  <si>
    <t>重大项目集中开工经费</t>
  </si>
  <si>
    <t>项目建设协调服务专项经费</t>
  </si>
  <si>
    <t>鹤中一体化工作专项经费</t>
  </si>
  <si>
    <t>招商引资专项经费</t>
  </si>
  <si>
    <t>箱包产业工作组经费</t>
  </si>
  <si>
    <t>绿色食品及中医药产业工作组经费</t>
  </si>
  <si>
    <t>商贸物流（冷链）产业工作组经费</t>
  </si>
  <si>
    <t>电子信息及加工制造产业工作组经费</t>
  </si>
  <si>
    <t>项目安全巡查经费</t>
  </si>
  <si>
    <t>安全隐患房屋观测及鉴定评估经费</t>
  </si>
  <si>
    <t>工程施工图审查服务经费</t>
  </si>
  <si>
    <t>小区污水管网检测经费</t>
  </si>
  <si>
    <t>公租房管理系统运转经费</t>
  </si>
  <si>
    <t>老旧小区改造项目</t>
  </si>
  <si>
    <t>质量安全管理及工地管理经费</t>
  </si>
  <si>
    <t>绩效评价及审计专项经费</t>
  </si>
  <si>
    <t>财政金融局</t>
  </si>
  <si>
    <t>办公网络费用</t>
  </si>
  <si>
    <t>创建文明城市经费</t>
  </si>
  <si>
    <t>综合事务中心</t>
  </si>
  <si>
    <t>结算审计经费</t>
  </si>
  <si>
    <t>车辆管理费</t>
  </si>
  <si>
    <t>固体垃圾清运费</t>
  </si>
  <si>
    <t>清运处置乱倾倒建筑垃圾费</t>
  </si>
  <si>
    <t>遗留问题专项经费</t>
  </si>
  <si>
    <t>市政设施维护费</t>
  </si>
  <si>
    <t>环卫外包经费</t>
  </si>
  <si>
    <t>垃圾中转站（购置费用）</t>
  </si>
  <si>
    <t>除臭经费</t>
  </si>
  <si>
    <t>环卫工人午餐</t>
  </si>
  <si>
    <t>环卫工人慰问经费</t>
  </si>
  <si>
    <t>园林外包经费</t>
  </si>
  <si>
    <t>绿地养护经费</t>
  </si>
  <si>
    <t>陆港公园维护经费</t>
  </si>
  <si>
    <t>3.12植树节活动</t>
  </si>
  <si>
    <t>生活垃圾焚烧处理费</t>
  </si>
  <si>
    <t>怀化国际陆港经开区古树移植</t>
  </si>
  <si>
    <t>山体游步道建设及监理</t>
  </si>
  <si>
    <t>单位专项业务经费</t>
  </si>
  <si>
    <t>一体化平台及网络专项维护费</t>
  </si>
  <si>
    <t>拆违控违工作经费</t>
  </si>
  <si>
    <t>综治维稳和遗留问题协调处置经费</t>
  </si>
  <si>
    <t>农民工应急保障周转资金</t>
  </si>
  <si>
    <t>2026年全民所有土地资产管理计划编制（原土地储备计划）</t>
  </si>
  <si>
    <t>控制性详细规划编制</t>
  </si>
  <si>
    <t>卫片执法专项工作经费</t>
  </si>
  <si>
    <t>地灾防治工作经费</t>
  </si>
  <si>
    <t>专项遗留问题</t>
  </si>
  <si>
    <t>测绘及技术论证费</t>
  </si>
  <si>
    <t>区不动产工作专项经费</t>
  </si>
  <si>
    <t>档案整理专项工作经费</t>
  </si>
  <si>
    <t>2026年土地专项调查（土地集约节用利用）</t>
  </si>
  <si>
    <t>《审核公告目录》上报材料</t>
  </si>
  <si>
    <t>国土变更调查</t>
  </si>
  <si>
    <t>扩区专项工作经费</t>
  </si>
  <si>
    <t>土地整理项目（花背、凤坪村）监理费</t>
  </si>
  <si>
    <t>土地整理项目（花背、凤坪村）项目规划设计及预算编制费</t>
  </si>
  <si>
    <t>土地整理项目（花背、凤坪村）项目竣工验收指标确认入库技术服务费</t>
  </si>
  <si>
    <t>土地整理项目（花背、凤坪村）回填工程技术服务</t>
  </si>
  <si>
    <t>土地整理项目（花背、凤坪村）耕地质量等级评定技术服务费</t>
  </si>
  <si>
    <t>土地整理项目</t>
  </si>
  <si>
    <t xml:space="preserve">   特定目标类</t>
  </si>
  <si>
    <t>消防业务经费</t>
  </si>
  <si>
    <t>消防大队</t>
  </si>
  <si>
    <t>注册资本金</t>
  </si>
  <si>
    <t>舞水公司</t>
  </si>
  <si>
    <t>劳务派遣人员经费</t>
  </si>
  <si>
    <t>人民银行工作经费</t>
  </si>
  <si>
    <t>人民银行</t>
  </si>
  <si>
    <t>食堂专项经费</t>
  </si>
  <si>
    <t>管委会</t>
  </si>
  <si>
    <t>财税征缴业务经费</t>
  </si>
  <si>
    <t>税务局、财政金融局</t>
  </si>
  <si>
    <t>舞水河流域治理经费</t>
  </si>
  <si>
    <t>法律服务费</t>
  </si>
  <si>
    <t>园区体制改革</t>
  </si>
  <si>
    <t>体制上解支出</t>
  </si>
  <si>
    <t>怀化市财政局</t>
  </si>
  <si>
    <t>新疆西藏对口支援专项支出</t>
  </si>
  <si>
    <t>教育费附加（含地方教育附加）</t>
  </si>
  <si>
    <t>公交公司补助</t>
  </si>
  <si>
    <t>其他上解事项</t>
  </si>
  <si>
    <t>上级资金</t>
  </si>
  <si>
    <t>一般债券利息</t>
  </si>
  <si>
    <t>隐性债务本息</t>
  </si>
  <si>
    <t>基础设施建设</t>
  </si>
  <si>
    <t>产业扶持资金</t>
  </si>
  <si>
    <t>零星工程等其他项目经费</t>
  </si>
  <si>
    <t>政府预备费</t>
  </si>
  <si>
    <t>归还棚户区改造专项债券本金</t>
  </si>
  <si>
    <t>专项债券利息</t>
  </si>
  <si>
    <t>城市建设资金(基础设施建设)</t>
  </si>
  <si>
    <t>土地成本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</si>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</sst>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9" borderId="2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15" borderId="22" applyNumberFormat="0" applyFon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5" fillId="18" borderId="23" applyNumberFormat="0" applyAlignment="0" applyProtection="0">
      <alignment vertical="center"/>
    </xf>
    <xf numFmtId="0" fontId="30" fillId="18" borderId="20" applyNumberFormat="0" applyAlignment="0" applyProtection="0">
      <alignment vertical="center"/>
    </xf>
    <xf numFmtId="0" fontId="41" fillId="32" borderId="2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" fillId="0" borderId="0" applyProtection="0"/>
  </cellStyleXfs>
  <cellXfs count="10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08年部门预算输出表格式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34" sqref="D34"/>
    </sheetView>
  </sheetViews>
  <sheetFormatPr defaultColWidth="10" defaultRowHeight="14" outlineLevelCol="3"/>
  <cols>
    <col min="1" max="1" width="31.6181818181818" customWidth="1"/>
    <col min="2" max="2" width="16.6909090909091" customWidth="1"/>
    <col min="3" max="3" width="39.6363636363636" customWidth="1"/>
    <col min="4" max="4" width="31.0727272727273" style="76" customWidth="1"/>
    <col min="5" max="5" width="9.76363636363636" customWidth="1"/>
  </cols>
  <sheetData>
    <row r="1" ht="21.55" customHeight="1" spans="1:4">
      <c r="A1" s="56" t="s">
        <v>0</v>
      </c>
      <c r="B1" s="56"/>
      <c r="C1" s="56"/>
      <c r="D1" s="56"/>
    </row>
    <row r="2" ht="34.5" customHeight="1" spans="1:4">
      <c r="A2" s="58" t="s">
        <v>1</v>
      </c>
      <c r="B2" s="58"/>
      <c r="C2" s="58"/>
      <c r="D2" s="58"/>
    </row>
    <row r="3" ht="33.6" customHeight="1" spans="1:4">
      <c r="A3" s="99" t="s">
        <v>2</v>
      </c>
      <c r="B3" s="99"/>
      <c r="C3" s="99"/>
      <c r="D3" s="99"/>
    </row>
    <row r="4" ht="22.4" customHeight="1" spans="4:4">
      <c r="D4" s="100" t="s">
        <v>3</v>
      </c>
    </row>
    <row r="5" ht="28.45" customHeight="1" spans="1:4">
      <c r="A5" s="101" t="s">
        <v>4</v>
      </c>
      <c r="B5" s="101"/>
      <c r="C5" s="101" t="s">
        <v>5</v>
      </c>
      <c r="D5" s="101"/>
    </row>
    <row r="6" ht="31.05" customHeight="1" spans="1:4">
      <c r="A6" s="93" t="s">
        <v>6</v>
      </c>
      <c r="B6" s="93" t="s">
        <v>7</v>
      </c>
      <c r="C6" s="93" t="s">
        <v>6</v>
      </c>
      <c r="D6" s="93" t="s">
        <v>7</v>
      </c>
    </row>
    <row r="7" ht="22.8" customHeight="1" spans="1:4">
      <c r="A7" s="71" t="s">
        <v>8</v>
      </c>
      <c r="B7" s="95">
        <v>198234</v>
      </c>
      <c r="C7" s="102" t="s">
        <v>9</v>
      </c>
      <c r="D7" s="82">
        <v>13189.5</v>
      </c>
    </row>
    <row r="8" ht="22.8" customHeight="1" spans="1:4">
      <c r="A8" s="71" t="s">
        <v>10</v>
      </c>
      <c r="B8" s="95"/>
      <c r="C8" s="103" t="s">
        <v>11</v>
      </c>
      <c r="D8" s="95"/>
    </row>
    <row r="9" ht="22.8" customHeight="1" spans="1:4">
      <c r="A9" s="71" t="s">
        <v>12</v>
      </c>
      <c r="B9" s="95"/>
      <c r="C9" s="103" t="s">
        <v>13</v>
      </c>
      <c r="D9" s="95"/>
    </row>
    <row r="10" ht="22.8" customHeight="1" spans="1:4">
      <c r="A10" s="71" t="s">
        <v>14</v>
      </c>
      <c r="B10" s="95">
        <v>17000</v>
      </c>
      <c r="C10" s="103" t="s">
        <v>15</v>
      </c>
      <c r="D10" s="95"/>
    </row>
    <row r="11" ht="22.8" customHeight="1" spans="1:4">
      <c r="A11" s="71" t="s">
        <v>16</v>
      </c>
      <c r="B11" s="95"/>
      <c r="C11" s="103" t="s">
        <v>17</v>
      </c>
      <c r="D11" s="95"/>
    </row>
    <row r="12" ht="22.8" customHeight="1" spans="1:4">
      <c r="A12" s="71" t="s">
        <v>18</v>
      </c>
      <c r="B12" s="95"/>
      <c r="C12" s="103" t="s">
        <v>19</v>
      </c>
      <c r="D12" s="95">
        <v>9070</v>
      </c>
    </row>
    <row r="13" ht="22.8" customHeight="1" spans="1:4">
      <c r="A13" s="71" t="s">
        <v>20</v>
      </c>
      <c r="B13" s="95"/>
      <c r="C13" s="103" t="s">
        <v>21</v>
      </c>
      <c r="D13" s="95"/>
    </row>
    <row r="14" ht="22.8" customHeight="1" spans="1:4">
      <c r="A14" s="71"/>
      <c r="B14" s="71"/>
      <c r="C14" s="103" t="s">
        <v>22</v>
      </c>
      <c r="D14" s="95">
        <v>300</v>
      </c>
    </row>
    <row r="15" ht="22.8" customHeight="1" spans="1:4">
      <c r="A15" s="71"/>
      <c r="B15" s="71"/>
      <c r="C15" s="103" t="s">
        <v>23</v>
      </c>
      <c r="D15" s="95"/>
    </row>
    <row r="16" ht="22.8" customHeight="1" spans="1:4">
      <c r="A16" s="71"/>
      <c r="B16" s="71"/>
      <c r="C16" s="103" t="s">
        <v>24</v>
      </c>
      <c r="D16" s="95"/>
    </row>
    <row r="17" ht="22.8" customHeight="1" spans="1:4">
      <c r="A17" s="71"/>
      <c r="B17" s="71"/>
      <c r="C17" s="103" t="s">
        <v>25</v>
      </c>
      <c r="D17" s="95"/>
    </row>
    <row r="18" ht="22.8" customHeight="1" spans="1:4">
      <c r="A18" s="71"/>
      <c r="B18" s="71"/>
      <c r="C18" s="103" t="s">
        <v>26</v>
      </c>
      <c r="D18" s="95">
        <v>177960.59</v>
      </c>
    </row>
    <row r="19" ht="22.8" customHeight="1" spans="1:4">
      <c r="A19" s="71"/>
      <c r="B19" s="71"/>
      <c r="C19" s="103" t="s">
        <v>27</v>
      </c>
      <c r="D19" s="95"/>
    </row>
    <row r="20" ht="22.8" customHeight="1" spans="1:4">
      <c r="A20" s="71"/>
      <c r="B20" s="71"/>
      <c r="C20" s="103" t="s">
        <v>28</v>
      </c>
      <c r="D20" s="95">
        <v>4000</v>
      </c>
    </row>
    <row r="21" ht="22.8" customHeight="1" spans="1:4">
      <c r="A21" s="71"/>
      <c r="B21" s="71"/>
      <c r="C21" s="103" t="s">
        <v>29</v>
      </c>
      <c r="D21" s="95"/>
    </row>
    <row r="22" ht="22.8" customHeight="1" spans="1:4">
      <c r="A22" s="71"/>
      <c r="B22" s="71"/>
      <c r="C22" s="103" t="s">
        <v>30</v>
      </c>
      <c r="D22" s="95">
        <v>12000</v>
      </c>
    </row>
    <row r="23" ht="22.8" customHeight="1" spans="1:4">
      <c r="A23" s="71"/>
      <c r="B23" s="71"/>
      <c r="C23" s="103" t="s">
        <v>31</v>
      </c>
      <c r="D23" s="95"/>
    </row>
    <row r="24" ht="22.8" customHeight="1" spans="1:4">
      <c r="A24" s="71"/>
      <c r="B24" s="71"/>
      <c r="C24" s="103" t="s">
        <v>32</v>
      </c>
      <c r="D24" s="95"/>
    </row>
    <row r="25" ht="22.8" customHeight="1" spans="1:4">
      <c r="A25" s="71"/>
      <c r="B25" s="71"/>
      <c r="C25" s="103" t="s">
        <v>33</v>
      </c>
      <c r="D25" s="95"/>
    </row>
    <row r="26" ht="22.8" customHeight="1" spans="1:4">
      <c r="A26" s="71"/>
      <c r="B26" s="71"/>
      <c r="C26" s="103" t="s">
        <v>34</v>
      </c>
      <c r="D26" s="95">
        <v>800</v>
      </c>
    </row>
    <row r="27" ht="22.8" customHeight="1" spans="1:4">
      <c r="A27" s="71"/>
      <c r="B27" s="71"/>
      <c r="C27" s="103" t="s">
        <v>35</v>
      </c>
      <c r="D27" s="95"/>
    </row>
    <row r="28" ht="22.8" customHeight="1" spans="1:4">
      <c r="A28" s="71"/>
      <c r="B28" s="71"/>
      <c r="C28" s="103" t="s">
        <v>36</v>
      </c>
      <c r="D28" s="95"/>
    </row>
    <row r="29" ht="22.8" customHeight="1" spans="1:4">
      <c r="A29" s="71"/>
      <c r="B29" s="71"/>
      <c r="C29" s="103" t="s">
        <v>37</v>
      </c>
      <c r="D29" s="95">
        <v>778</v>
      </c>
    </row>
    <row r="30" ht="22.8" customHeight="1" spans="1:4">
      <c r="A30" s="71"/>
      <c r="B30" s="71"/>
      <c r="C30" s="103" t="s">
        <v>38</v>
      </c>
      <c r="D30" s="95">
        <v>1500</v>
      </c>
    </row>
    <row r="31" ht="22.8" customHeight="1" spans="1:4">
      <c r="A31" s="71"/>
      <c r="B31" s="71"/>
      <c r="C31" s="103" t="s">
        <v>39</v>
      </c>
      <c r="D31" s="95">
        <v>12279.5</v>
      </c>
    </row>
    <row r="32" ht="22.8" customHeight="1" spans="1:4">
      <c r="A32" s="71"/>
      <c r="B32" s="71"/>
      <c r="C32" s="103" t="s">
        <v>40</v>
      </c>
      <c r="D32" s="95"/>
    </row>
    <row r="33" ht="22.8" customHeight="1" spans="1:4">
      <c r="A33" s="71"/>
      <c r="B33" s="71"/>
      <c r="C33" s="103" t="s">
        <v>41</v>
      </c>
      <c r="D33" s="95">
        <v>25520</v>
      </c>
    </row>
    <row r="34" ht="22.8" customHeight="1" spans="1:4">
      <c r="A34" s="71"/>
      <c r="B34" s="71"/>
      <c r="C34" s="103" t="s">
        <v>42</v>
      </c>
      <c r="D34" s="95">
        <v>20828.41</v>
      </c>
    </row>
    <row r="35" ht="22.8" customHeight="1" spans="1:4">
      <c r="A35" s="71"/>
      <c r="B35" s="71"/>
      <c r="C35" s="103" t="s">
        <v>43</v>
      </c>
      <c r="D35" s="104"/>
    </row>
    <row r="36" ht="22.8" customHeight="1" spans="1:4">
      <c r="A36" s="71"/>
      <c r="B36" s="71"/>
      <c r="C36" s="105" t="s">
        <v>44</v>
      </c>
      <c r="D36" s="95"/>
    </row>
    <row r="37" ht="22.8" customHeight="1" spans="1:4">
      <c r="A37" s="71"/>
      <c r="B37" s="71"/>
      <c r="C37" s="85"/>
      <c r="D37" s="71"/>
    </row>
    <row r="38" ht="26.7" customHeight="1" spans="1:4">
      <c r="A38" s="71"/>
      <c r="B38" s="71"/>
      <c r="C38" s="71"/>
      <c r="D38" s="95"/>
    </row>
    <row r="39" ht="22.8" customHeight="1" spans="1:4">
      <c r="A39" s="89" t="s">
        <v>45</v>
      </c>
      <c r="B39" s="106">
        <f>SUM(B7:B13)</f>
        <v>215234</v>
      </c>
      <c r="C39" s="89" t="s">
        <v>46</v>
      </c>
      <c r="D39" s="106">
        <f>SUM(D7:D36)</f>
        <v>278226</v>
      </c>
    </row>
    <row r="40" ht="22.8" customHeight="1" spans="1:4">
      <c r="A40" s="107" t="s">
        <v>47</v>
      </c>
      <c r="B40" s="95"/>
      <c r="C40" s="62" t="s">
        <v>48</v>
      </c>
      <c r="D40" s="96">
        <v>0</v>
      </c>
    </row>
    <row r="41" ht="22.8" customHeight="1" spans="1:4">
      <c r="A41" s="107" t="s">
        <v>49</v>
      </c>
      <c r="B41" s="95"/>
      <c r="C41" s="85"/>
      <c r="D41" s="95"/>
    </row>
    <row r="42" ht="22.8" customHeight="1" spans="1:4">
      <c r="A42" s="107" t="s">
        <v>50</v>
      </c>
      <c r="B42" s="95">
        <v>62992</v>
      </c>
      <c r="C42" s="85"/>
      <c r="D42" s="95"/>
    </row>
    <row r="43" ht="22.8" customHeight="1" spans="1:4">
      <c r="A43" s="107" t="s">
        <v>51</v>
      </c>
      <c r="B43" s="95"/>
      <c r="C43" s="71"/>
      <c r="D43" s="95"/>
    </row>
    <row r="44" ht="22.8" customHeight="1" spans="1:4">
      <c r="A44" s="107" t="s">
        <v>52</v>
      </c>
      <c r="B44" s="95"/>
      <c r="C44" s="71"/>
      <c r="D44" s="95"/>
    </row>
    <row r="45" ht="22.8" customHeight="1" spans="1:4">
      <c r="A45" s="101" t="s">
        <v>53</v>
      </c>
      <c r="B45" s="108">
        <f>B39+B42</f>
        <v>278226</v>
      </c>
      <c r="C45" s="101" t="s">
        <v>54</v>
      </c>
      <c r="D45" s="108">
        <f>D39</f>
        <v>278226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16" sqref="G16"/>
    </sheetView>
  </sheetViews>
  <sheetFormatPr defaultColWidth="9.10909090909091" defaultRowHeight="12.5" outlineLevelCol="7"/>
  <cols>
    <col min="1" max="3" width="3.10909090909091" style="34" customWidth="1"/>
    <col min="4" max="4" width="37.3363636363636" style="34" customWidth="1"/>
    <col min="5" max="7" width="16" style="34" customWidth="1"/>
    <col min="8" max="8" width="9.77272727272727" style="34" customWidth="1"/>
    <col min="9" max="16384" width="9.10909090909091" style="34"/>
  </cols>
  <sheetData>
    <row r="1" s="34" customFormat="1" ht="12.75" customHeight="1" spans="1:8">
      <c r="A1" s="38" t="s">
        <v>367</v>
      </c>
      <c r="G1" s="39"/>
      <c r="H1" s="40"/>
    </row>
    <row r="2" s="35" customFormat="1" ht="29" customHeight="1" spans="1:8">
      <c r="A2" s="41" t="s">
        <v>368</v>
      </c>
      <c r="B2" s="41"/>
      <c r="C2" s="41"/>
      <c r="D2" s="41"/>
      <c r="E2" s="41"/>
      <c r="F2" s="41"/>
      <c r="G2" s="41"/>
      <c r="H2" s="40"/>
    </row>
    <row r="3" s="34" customFormat="1" ht="12.75" customHeight="1" spans="7:8">
      <c r="G3" s="39"/>
      <c r="H3" s="40"/>
    </row>
    <row r="4" s="34" customFormat="1" ht="24" customHeight="1" spans="1:8">
      <c r="A4" s="37" t="s">
        <v>369</v>
      </c>
      <c r="G4" s="39" t="s">
        <v>370</v>
      </c>
      <c r="H4" s="40"/>
    </row>
    <row r="5" s="34" customFormat="1" ht="22" customHeight="1" spans="1:8">
      <c r="A5" s="42" t="s">
        <v>86</v>
      </c>
      <c r="B5" s="43"/>
      <c r="C5" s="43"/>
      <c r="D5" s="43"/>
      <c r="E5" s="44" t="s">
        <v>371</v>
      </c>
      <c r="F5" s="44"/>
      <c r="G5" s="44"/>
      <c r="H5" s="40"/>
    </row>
    <row r="6" s="34" customFormat="1" ht="15.6" customHeight="1" spans="1:8">
      <c r="A6" s="45" t="s">
        <v>372</v>
      </c>
      <c r="B6" s="46"/>
      <c r="C6" s="46"/>
      <c r="D6" s="47" t="s">
        <v>97</v>
      </c>
      <c r="E6" s="46" t="s">
        <v>63</v>
      </c>
      <c r="F6" s="46" t="s">
        <v>78</v>
      </c>
      <c r="G6" s="46" t="s">
        <v>79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373</v>
      </c>
      <c r="B9" s="52"/>
      <c r="C9" s="52"/>
      <c r="D9" s="52"/>
      <c r="E9" s="47" t="s">
        <v>374</v>
      </c>
      <c r="F9" s="47" t="s">
        <v>375</v>
      </c>
      <c r="G9" s="47" t="s">
        <v>376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225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8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4"/>
  <cols>
    <col min="2" max="2" width="10.2545454545455" customWidth="1"/>
    <col min="6" max="6" width="14.3727272727273" customWidth="1"/>
  </cols>
  <sheetData>
    <row r="1" spans="1:13">
      <c r="A1" s="6" t="s">
        <v>377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378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6" t="s">
        <v>370</v>
      </c>
      <c r="M4" s="26"/>
    </row>
    <row r="5" spans="1:13">
      <c r="A5" s="7" t="s">
        <v>379</v>
      </c>
      <c r="B5" s="7" t="s">
        <v>380</v>
      </c>
      <c r="C5" s="7" t="s">
        <v>381</v>
      </c>
      <c r="D5" s="7" t="s">
        <v>382</v>
      </c>
      <c r="E5" s="7" t="s">
        <v>383</v>
      </c>
      <c r="F5" s="7"/>
      <c r="G5" s="7"/>
      <c r="H5" s="7"/>
      <c r="I5" s="7"/>
      <c r="J5" s="7"/>
      <c r="K5" s="7"/>
      <c r="L5" s="7"/>
      <c r="M5" s="7"/>
    </row>
    <row r="6" ht="24" spans="1:13">
      <c r="A6" s="10"/>
      <c r="B6" s="10"/>
      <c r="C6" s="10"/>
      <c r="D6" s="10"/>
      <c r="E6" s="10" t="s">
        <v>384</v>
      </c>
      <c r="F6" s="10" t="s">
        <v>385</v>
      </c>
      <c r="G6" s="10" t="s">
        <v>386</v>
      </c>
      <c r="H6" s="10" t="s">
        <v>387</v>
      </c>
      <c r="I6" s="10" t="s">
        <v>388</v>
      </c>
      <c r="J6" s="10" t="s">
        <v>389</v>
      </c>
      <c r="K6" s="10" t="s">
        <v>390</v>
      </c>
      <c r="L6" s="10" t="s">
        <v>391</v>
      </c>
      <c r="M6" s="10" t="s">
        <v>392</v>
      </c>
    </row>
    <row r="7" ht="20" customHeight="1" spans="1:13">
      <c r="A7" s="31"/>
      <c r="B7" s="31"/>
      <c r="C7" s="32"/>
      <c r="D7" s="31"/>
      <c r="E7" s="33" t="s">
        <v>393</v>
      </c>
      <c r="F7" s="33" t="s">
        <v>394</v>
      </c>
      <c r="G7" s="31"/>
      <c r="H7" s="31"/>
      <c r="I7" s="31"/>
      <c r="J7" s="31"/>
      <c r="K7" s="31"/>
      <c r="L7" s="31"/>
      <c r="M7" s="31"/>
    </row>
    <row r="8" ht="20" customHeight="1" spans="1:13">
      <c r="A8" s="31"/>
      <c r="B8" s="31"/>
      <c r="C8" s="32"/>
      <c r="D8" s="31"/>
      <c r="E8" s="33"/>
      <c r="F8" s="33" t="s">
        <v>395</v>
      </c>
      <c r="G8" s="31"/>
      <c r="H8" s="31"/>
      <c r="I8" s="31"/>
      <c r="J8" s="31"/>
      <c r="K8" s="31"/>
      <c r="L8" s="31"/>
      <c r="M8" s="31"/>
    </row>
    <row r="9" ht="20" customHeight="1" spans="1:13">
      <c r="A9" s="31"/>
      <c r="B9" s="31"/>
      <c r="C9" s="32"/>
      <c r="D9" s="31"/>
      <c r="E9" s="33"/>
      <c r="F9" s="33" t="s">
        <v>396</v>
      </c>
      <c r="G9" s="31"/>
      <c r="H9" s="31"/>
      <c r="I9" s="31"/>
      <c r="J9" s="31"/>
      <c r="K9" s="31"/>
      <c r="L9" s="31"/>
      <c r="M9" s="31"/>
    </row>
    <row r="10" ht="20" customHeight="1" spans="1:13">
      <c r="A10" s="31"/>
      <c r="B10" s="31"/>
      <c r="C10" s="32"/>
      <c r="D10" s="31"/>
      <c r="E10" s="33" t="s">
        <v>397</v>
      </c>
      <c r="F10" s="33" t="s">
        <v>398</v>
      </c>
      <c r="G10" s="31"/>
      <c r="H10" s="31"/>
      <c r="I10" s="31"/>
      <c r="J10" s="31"/>
      <c r="K10" s="31"/>
      <c r="L10" s="31"/>
      <c r="M10" s="31"/>
    </row>
    <row r="11" ht="20" customHeight="1" spans="1:13">
      <c r="A11" s="31"/>
      <c r="B11" s="31"/>
      <c r="C11" s="32"/>
      <c r="D11" s="31"/>
      <c r="E11" s="33"/>
      <c r="F11" s="33" t="s">
        <v>399</v>
      </c>
      <c r="G11" s="31"/>
      <c r="H11" s="31"/>
      <c r="I11" s="31"/>
      <c r="J11" s="31"/>
      <c r="K11" s="31"/>
      <c r="L11" s="31"/>
      <c r="M11" s="31"/>
    </row>
    <row r="12" ht="20" customHeight="1" spans="1:13">
      <c r="A12" s="31"/>
      <c r="B12" s="31"/>
      <c r="C12" s="32"/>
      <c r="D12" s="31"/>
      <c r="E12" s="33"/>
      <c r="F12" s="33" t="s">
        <v>400</v>
      </c>
      <c r="G12" s="31"/>
      <c r="H12" s="31"/>
      <c r="I12" s="31"/>
      <c r="J12" s="31"/>
      <c r="K12" s="31"/>
      <c r="L12" s="31"/>
      <c r="M12" s="31"/>
    </row>
    <row r="13" ht="20" customHeight="1" spans="1:13">
      <c r="A13" s="31"/>
      <c r="B13" s="31"/>
      <c r="C13" s="32"/>
      <c r="D13" s="31"/>
      <c r="E13" s="33" t="s">
        <v>401</v>
      </c>
      <c r="F13" s="33" t="s">
        <v>402</v>
      </c>
      <c r="G13" s="31"/>
      <c r="H13" s="31"/>
      <c r="I13" s="31"/>
      <c r="J13" s="31"/>
      <c r="K13" s="31"/>
      <c r="L13" s="31"/>
      <c r="M13" s="31"/>
    </row>
    <row r="14" ht="20" customHeight="1" spans="1:13">
      <c r="A14" s="31"/>
      <c r="B14" s="31"/>
      <c r="C14" s="32"/>
      <c r="D14" s="31"/>
      <c r="E14" s="33"/>
      <c r="F14" s="33" t="s">
        <v>403</v>
      </c>
      <c r="G14" s="31"/>
      <c r="H14" s="31"/>
      <c r="I14" s="31"/>
      <c r="J14" s="31"/>
      <c r="K14" s="31"/>
      <c r="L14" s="31"/>
      <c r="M14" s="31"/>
    </row>
    <row r="15" ht="20" customHeight="1" spans="1:13">
      <c r="A15" s="31"/>
      <c r="B15" s="31"/>
      <c r="C15" s="32"/>
      <c r="D15" s="31"/>
      <c r="E15" s="33"/>
      <c r="F15" s="33" t="s">
        <v>404</v>
      </c>
      <c r="G15" s="31"/>
      <c r="H15" s="31"/>
      <c r="I15" s="31"/>
      <c r="J15" s="31"/>
      <c r="K15" s="31"/>
      <c r="L15" s="31"/>
      <c r="M15" s="31"/>
    </row>
    <row r="16" ht="20" customHeight="1" spans="1:13">
      <c r="A16" s="31"/>
      <c r="B16" s="31"/>
      <c r="C16" s="32"/>
      <c r="D16" s="31"/>
      <c r="E16" s="33"/>
      <c r="F16" s="33" t="s">
        <v>405</v>
      </c>
      <c r="G16" s="31"/>
      <c r="H16" s="31"/>
      <c r="I16" s="31"/>
      <c r="J16" s="31"/>
      <c r="K16" s="31"/>
      <c r="L16" s="31"/>
      <c r="M16" s="31"/>
    </row>
    <row r="17" ht="20" customHeight="1" spans="1:13">
      <c r="A17" s="31"/>
      <c r="B17" s="31"/>
      <c r="C17" s="32"/>
      <c r="D17" s="31"/>
      <c r="E17" s="33" t="s">
        <v>406</v>
      </c>
      <c r="F17" s="33" t="s">
        <v>407</v>
      </c>
      <c r="G17" s="31"/>
      <c r="H17" s="31"/>
      <c r="I17" s="31"/>
      <c r="J17" s="31"/>
      <c r="K17" s="31"/>
      <c r="L17" s="31"/>
      <c r="M17" s="3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opLeftCell="A14" workbookViewId="0">
      <selection activeCell="N8" sqref="N8:R18"/>
    </sheetView>
  </sheetViews>
  <sheetFormatPr defaultColWidth="6.75454545454545" defaultRowHeight="13"/>
  <cols>
    <col min="1" max="1" width="7.38181818181818" style="2" customWidth="1"/>
    <col min="2" max="2" width="10.5" style="2" customWidth="1"/>
    <col min="3" max="3" width="8.25454545454545" style="2" customWidth="1"/>
    <col min="4" max="4" width="8.13636363636364" style="2" customWidth="1"/>
    <col min="5" max="5" width="5.75454545454545" style="2" customWidth="1"/>
    <col min="6" max="6" width="6.25454545454545" style="2" customWidth="1"/>
    <col min="7" max="8" width="10.2545454545455" style="2" customWidth="1"/>
    <col min="9" max="9" width="22.7545454545455" style="3" customWidth="1"/>
    <col min="10" max="10" width="18.6272727272727" style="2" customWidth="1"/>
    <col min="11" max="12" width="14" style="2" customWidth="1"/>
    <col min="13" max="13" width="15.7545454545455" style="2" customWidth="1"/>
    <col min="14" max="14" width="28.7545454545455" style="2" customWidth="1"/>
    <col min="15" max="15" width="9.75454545454545" style="2" customWidth="1"/>
    <col min="16" max="16" width="9" style="2" customWidth="1"/>
    <col min="17" max="18" width="19.7545454545455" style="2" customWidth="1"/>
    <col min="19" max="33" width="9" style="2" customWidth="1"/>
    <col min="34" max="16383" width="7" style="2"/>
    <col min="16384" max="16384" width="6.75454545454545" style="2"/>
  </cols>
  <sheetData>
    <row r="1" ht="20" customHeight="1" spans="1:1">
      <c r="A1" s="2" t="s">
        <v>408</v>
      </c>
    </row>
    <row r="2" s="1" customFormat="1" ht="42.25" customHeight="1" spans="1:19">
      <c r="A2" s="4" t="s">
        <v>409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3.25" customHeight="1" spans="1:19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6" t="s">
        <v>370</v>
      </c>
      <c r="S4" s="26"/>
    </row>
    <row r="5" s="1" customFormat="1" ht="18.1" customHeight="1" spans="1:19">
      <c r="A5" s="7" t="s">
        <v>194</v>
      </c>
      <c r="B5" s="7" t="s">
        <v>410</v>
      </c>
      <c r="C5" s="7"/>
      <c r="D5" s="7"/>
      <c r="E5" s="7"/>
      <c r="F5" s="7"/>
      <c r="G5" s="7"/>
      <c r="H5" s="7"/>
      <c r="I5" s="10" t="s">
        <v>411</v>
      </c>
      <c r="J5" s="7" t="s">
        <v>412</v>
      </c>
      <c r="K5" s="11" t="s">
        <v>413</v>
      </c>
      <c r="L5" s="11"/>
      <c r="M5" s="11"/>
      <c r="N5" s="11"/>
      <c r="O5" s="11"/>
      <c r="P5" s="11"/>
      <c r="Q5" s="11"/>
      <c r="R5" s="11"/>
      <c r="S5" s="11"/>
    </row>
    <row r="6" s="1" customFormat="1" ht="18.95" customHeight="1" spans="1:19">
      <c r="A6" s="7"/>
      <c r="B6" s="7" t="s">
        <v>414</v>
      </c>
      <c r="C6" s="7" t="s">
        <v>415</v>
      </c>
      <c r="D6" s="7"/>
      <c r="E6" s="7"/>
      <c r="F6" s="7"/>
      <c r="G6" s="7" t="s">
        <v>416</v>
      </c>
      <c r="H6" s="7"/>
      <c r="I6" s="12"/>
      <c r="J6" s="7"/>
      <c r="K6" s="11"/>
      <c r="L6" s="11"/>
      <c r="M6" s="11"/>
      <c r="N6" s="11"/>
      <c r="O6" s="11"/>
      <c r="P6" s="11"/>
      <c r="Q6" s="11"/>
      <c r="R6" s="11"/>
      <c r="S6" s="11"/>
    </row>
    <row r="7" s="1" customFormat="1" ht="31.05" customHeight="1" spans="1:19">
      <c r="A7" s="7"/>
      <c r="B7" s="7"/>
      <c r="C7" s="7" t="s">
        <v>233</v>
      </c>
      <c r="D7" s="7" t="s">
        <v>417</v>
      </c>
      <c r="E7" s="7" t="s">
        <v>418</v>
      </c>
      <c r="F7" s="7" t="s">
        <v>419</v>
      </c>
      <c r="G7" s="7" t="s">
        <v>78</v>
      </c>
      <c r="H7" s="7" t="s">
        <v>79</v>
      </c>
      <c r="I7" s="13"/>
      <c r="J7" s="7"/>
      <c r="K7" s="7" t="s">
        <v>384</v>
      </c>
      <c r="L7" s="7" t="s">
        <v>385</v>
      </c>
      <c r="M7" s="7" t="s">
        <v>386</v>
      </c>
      <c r="N7" s="7" t="s">
        <v>391</v>
      </c>
      <c r="O7" s="7" t="s">
        <v>387</v>
      </c>
      <c r="P7" s="7" t="s">
        <v>420</v>
      </c>
      <c r="Q7" s="7" t="s">
        <v>421</v>
      </c>
      <c r="R7" s="7" t="s">
        <v>422</v>
      </c>
      <c r="S7" s="7" t="s">
        <v>392</v>
      </c>
    </row>
    <row r="8" s="2" customFormat="1" ht="45" customHeight="1" spans="1:19">
      <c r="A8" s="8"/>
      <c r="B8" s="9"/>
      <c r="C8" s="9"/>
      <c r="D8" s="9"/>
      <c r="E8" s="9"/>
      <c r="F8" s="9"/>
      <c r="G8" s="9"/>
      <c r="H8" s="9"/>
      <c r="I8" s="14"/>
      <c r="J8" s="14"/>
      <c r="K8" s="15"/>
      <c r="L8" s="15"/>
      <c r="M8" s="16"/>
      <c r="N8" s="16"/>
      <c r="O8" s="16"/>
      <c r="P8" s="16"/>
      <c r="Q8" s="16"/>
      <c r="R8" s="16"/>
      <c r="S8" s="8"/>
    </row>
    <row r="9" s="2" customFormat="1" ht="45" customHeight="1" spans="1:19">
      <c r="A9" s="8"/>
      <c r="B9" s="9"/>
      <c r="C9" s="9"/>
      <c r="D9" s="9"/>
      <c r="E9" s="9"/>
      <c r="F9" s="9"/>
      <c r="G9" s="9"/>
      <c r="H9" s="9"/>
      <c r="I9" s="17"/>
      <c r="J9" s="17"/>
      <c r="K9" s="15"/>
      <c r="L9" s="15"/>
      <c r="M9" s="18"/>
      <c r="N9" s="18"/>
      <c r="O9" s="18"/>
      <c r="P9" s="18"/>
      <c r="Q9" s="18"/>
      <c r="R9" s="18"/>
      <c r="S9" s="8"/>
    </row>
    <row r="10" ht="45" customHeight="1" spans="1:19">
      <c r="A10" s="8"/>
      <c r="B10" s="9"/>
      <c r="C10" s="9"/>
      <c r="D10" s="9"/>
      <c r="E10" s="9"/>
      <c r="F10" s="9"/>
      <c r="G10" s="9"/>
      <c r="H10" s="9"/>
      <c r="I10" s="17"/>
      <c r="J10" s="17"/>
      <c r="K10" s="15"/>
      <c r="L10" s="15"/>
      <c r="M10" s="18"/>
      <c r="N10" s="18"/>
      <c r="O10" s="18"/>
      <c r="P10" s="18"/>
      <c r="Q10" s="18"/>
      <c r="R10" s="18"/>
      <c r="S10" s="8"/>
    </row>
    <row r="11" ht="45" customHeight="1" spans="1:19">
      <c r="A11" s="8"/>
      <c r="B11" s="9"/>
      <c r="C11" s="9"/>
      <c r="D11" s="9"/>
      <c r="E11" s="9"/>
      <c r="F11" s="9"/>
      <c r="G11" s="9"/>
      <c r="H11" s="9"/>
      <c r="I11" s="17"/>
      <c r="J11" s="17"/>
      <c r="K11" s="15"/>
      <c r="L11" s="15"/>
      <c r="M11" s="16"/>
      <c r="N11" s="18"/>
      <c r="O11" s="16"/>
      <c r="P11" s="18"/>
      <c r="Q11" s="27"/>
      <c r="R11" s="16"/>
      <c r="S11" s="8"/>
    </row>
    <row r="12" ht="45" customHeight="1" spans="1:19">
      <c r="A12" s="8"/>
      <c r="B12" s="9"/>
      <c r="C12" s="9"/>
      <c r="D12" s="9"/>
      <c r="E12" s="9"/>
      <c r="F12" s="9"/>
      <c r="G12" s="9"/>
      <c r="H12" s="9"/>
      <c r="I12" s="17"/>
      <c r="J12" s="17"/>
      <c r="K12" s="15"/>
      <c r="L12" s="15"/>
      <c r="M12" s="16"/>
      <c r="N12" s="18"/>
      <c r="O12" s="16"/>
      <c r="P12" s="19"/>
      <c r="Q12" s="27"/>
      <c r="R12" s="19"/>
      <c r="S12" s="8"/>
    </row>
    <row r="13" ht="45" customHeight="1" spans="1:19">
      <c r="A13" s="8"/>
      <c r="B13" s="9"/>
      <c r="C13" s="9"/>
      <c r="D13" s="9"/>
      <c r="E13" s="9"/>
      <c r="F13" s="9"/>
      <c r="G13" s="9"/>
      <c r="H13" s="9"/>
      <c r="I13" s="17"/>
      <c r="J13" s="17"/>
      <c r="K13" s="15"/>
      <c r="L13" s="15"/>
      <c r="M13" s="20"/>
      <c r="N13" s="16"/>
      <c r="O13" s="19"/>
      <c r="P13" s="19"/>
      <c r="Q13" s="27"/>
      <c r="R13" s="19"/>
      <c r="S13" s="8"/>
    </row>
    <row r="14" ht="45" customHeight="1" spans="1:19">
      <c r="A14" s="8"/>
      <c r="B14" s="9"/>
      <c r="C14" s="9"/>
      <c r="D14" s="9"/>
      <c r="E14" s="9"/>
      <c r="F14" s="9"/>
      <c r="G14" s="9"/>
      <c r="H14" s="9"/>
      <c r="I14" s="17"/>
      <c r="J14" s="17"/>
      <c r="K14" s="15"/>
      <c r="L14" s="21"/>
      <c r="M14" s="19"/>
      <c r="N14" s="19"/>
      <c r="O14" s="16"/>
      <c r="P14" s="19"/>
      <c r="Q14" s="19"/>
      <c r="R14" s="19"/>
      <c r="S14" s="28"/>
    </row>
    <row r="15" ht="45" customHeight="1" spans="1:19">
      <c r="A15" s="8"/>
      <c r="B15" s="9"/>
      <c r="C15" s="9"/>
      <c r="D15" s="9"/>
      <c r="E15" s="9"/>
      <c r="F15" s="9"/>
      <c r="G15" s="9"/>
      <c r="H15" s="9"/>
      <c r="I15" s="17"/>
      <c r="J15" s="17"/>
      <c r="K15" s="15"/>
      <c r="L15" s="22"/>
      <c r="M15" s="16"/>
      <c r="N15" s="16"/>
      <c r="O15" s="16"/>
      <c r="P15" s="16"/>
      <c r="Q15" s="20"/>
      <c r="R15" s="16"/>
      <c r="S15" s="29"/>
    </row>
    <row r="16" ht="45" customHeight="1" spans="1:19">
      <c r="A16" s="8"/>
      <c r="B16" s="9"/>
      <c r="C16" s="9"/>
      <c r="D16" s="9"/>
      <c r="E16" s="9"/>
      <c r="F16" s="9"/>
      <c r="G16" s="9"/>
      <c r="H16" s="9"/>
      <c r="I16" s="17"/>
      <c r="J16" s="17"/>
      <c r="K16" s="15"/>
      <c r="L16" s="22"/>
      <c r="M16" s="16"/>
      <c r="N16" s="16"/>
      <c r="O16" s="16"/>
      <c r="P16" s="16"/>
      <c r="Q16" s="16"/>
      <c r="R16" s="16"/>
      <c r="S16" s="29"/>
    </row>
    <row r="17" ht="45" customHeight="1" spans="1:19">
      <c r="A17" s="8"/>
      <c r="B17" s="9"/>
      <c r="C17" s="9"/>
      <c r="D17" s="9"/>
      <c r="E17" s="9"/>
      <c r="F17" s="9"/>
      <c r="G17" s="9"/>
      <c r="H17" s="9"/>
      <c r="I17" s="17"/>
      <c r="J17" s="17"/>
      <c r="K17" s="15"/>
      <c r="L17" s="22"/>
      <c r="M17" s="23"/>
      <c r="N17" s="16"/>
      <c r="O17" s="16"/>
      <c r="P17" s="24"/>
      <c r="Q17" s="16"/>
      <c r="R17" s="16"/>
      <c r="S17" s="29"/>
    </row>
    <row r="18" ht="45" customHeight="1" spans="1:19">
      <c r="A18" s="8"/>
      <c r="B18" s="9"/>
      <c r="C18" s="9"/>
      <c r="D18" s="9"/>
      <c r="E18" s="9"/>
      <c r="F18" s="9"/>
      <c r="G18" s="9"/>
      <c r="H18" s="9"/>
      <c r="I18" s="25"/>
      <c r="J18" s="25"/>
      <c r="K18" s="15"/>
      <c r="L18" s="22"/>
      <c r="M18" s="18"/>
      <c r="N18" s="18"/>
      <c r="O18" s="18"/>
      <c r="P18" s="18"/>
      <c r="Q18" s="18"/>
      <c r="R18" s="18"/>
      <c r="S18" s="29"/>
    </row>
  </sheetData>
  <mergeCells count="24">
    <mergeCell ref="A2:S2"/>
    <mergeCell ref="A3:S3"/>
    <mergeCell ref="R4:S4"/>
    <mergeCell ref="B5:H5"/>
    <mergeCell ref="C6:F6"/>
    <mergeCell ref="G6:H6"/>
    <mergeCell ref="A5:A7"/>
    <mergeCell ref="A8:A18"/>
    <mergeCell ref="B6:B7"/>
    <mergeCell ref="B8:B18"/>
    <mergeCell ref="C8:C18"/>
    <mergeCell ref="D8:D18"/>
    <mergeCell ref="E8:E18"/>
    <mergeCell ref="F8:F18"/>
    <mergeCell ref="G8:G18"/>
    <mergeCell ref="H8:H18"/>
    <mergeCell ref="I5:I7"/>
    <mergeCell ref="I8:I18"/>
    <mergeCell ref="J5:J7"/>
    <mergeCell ref="J8:J18"/>
    <mergeCell ref="K8:K10"/>
    <mergeCell ref="K11:K13"/>
    <mergeCell ref="K14:K17"/>
    <mergeCell ref="K5:S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J11" sqref="J11"/>
    </sheetView>
  </sheetViews>
  <sheetFormatPr defaultColWidth="10" defaultRowHeight="14" outlineLevelRow="7"/>
  <cols>
    <col min="1" max="1" width="6.88181818181818" customWidth="1"/>
    <col min="2" max="2" width="16.8818181818182" customWidth="1"/>
    <col min="3" max="3" width="10.3818181818182" customWidth="1"/>
    <col min="4" max="5" width="9.76363636363636" customWidth="1"/>
    <col min="6" max="6" width="9.13636363636364" customWidth="1"/>
    <col min="7" max="7" width="4.13636363636364" customWidth="1"/>
    <col min="8" max="8" width="10.1818181818182" customWidth="1"/>
    <col min="9" max="11" width="7.13636363636364" customWidth="1"/>
    <col min="12" max="12" width="9.25454545454545" customWidth="1"/>
    <col min="13" max="13" width="9.90909090909091" customWidth="1"/>
    <col min="14" max="14" width="9.25454545454545" customWidth="1"/>
    <col min="15" max="15" width="10.2727272727273" customWidth="1"/>
    <col min="16" max="16" width="7.75454545454545" customWidth="1"/>
    <col min="17" max="17" width="11" customWidth="1"/>
    <col min="18" max="20" width="9.76363636363636" customWidth="1"/>
  </cols>
  <sheetData>
    <row r="1" ht="22.8" customHeight="1" spans="1:17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35.85" customHeight="1" spans="1:17">
      <c r="A2" s="58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31.05" customHeight="1" spans="1:17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ht="17.25" customHeight="1" spans="1:17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ht="34.5" customHeight="1" spans="1:17">
      <c r="A5" s="62" t="s">
        <v>57</v>
      </c>
      <c r="B5" s="62"/>
      <c r="C5" s="62" t="s">
        <v>58</v>
      </c>
      <c r="D5" s="62" t="s">
        <v>59</v>
      </c>
      <c r="E5" s="62"/>
      <c r="F5" s="62"/>
      <c r="G5" s="62"/>
      <c r="H5" s="62"/>
      <c r="I5" s="62"/>
      <c r="J5" s="62"/>
      <c r="K5" s="62"/>
      <c r="L5" s="62" t="s">
        <v>60</v>
      </c>
      <c r="M5" s="62"/>
      <c r="N5" s="62"/>
      <c r="O5" s="62"/>
      <c r="P5" s="62"/>
      <c r="Q5" s="62"/>
    </row>
    <row r="6" ht="31.05" customHeight="1" spans="1:17">
      <c r="A6" s="62" t="s">
        <v>61</v>
      </c>
      <c r="B6" s="62" t="s">
        <v>62</v>
      </c>
      <c r="C6" s="62"/>
      <c r="D6" s="62" t="s">
        <v>63</v>
      </c>
      <c r="E6" s="62" t="s">
        <v>64</v>
      </c>
      <c r="F6" s="62" t="s">
        <v>65</v>
      </c>
      <c r="G6" s="62" t="s">
        <v>66</v>
      </c>
      <c r="H6" s="86" t="s">
        <v>67</v>
      </c>
      <c r="I6" s="86" t="s">
        <v>68</v>
      </c>
      <c r="J6" s="86" t="s">
        <v>69</v>
      </c>
      <c r="K6" s="62" t="s">
        <v>70</v>
      </c>
      <c r="L6" s="62" t="s">
        <v>63</v>
      </c>
      <c r="M6" s="62" t="s">
        <v>47</v>
      </c>
      <c r="N6" s="62"/>
      <c r="O6" s="62"/>
      <c r="P6" s="86" t="s">
        <v>71</v>
      </c>
      <c r="Q6" s="86" t="s">
        <v>52</v>
      </c>
    </row>
    <row r="7" ht="28.45" customHeight="1" spans="1:17">
      <c r="A7" s="62"/>
      <c r="B7" s="62"/>
      <c r="C7" s="62"/>
      <c r="D7" s="62"/>
      <c r="E7" s="62"/>
      <c r="F7" s="62"/>
      <c r="G7" s="62"/>
      <c r="H7" s="86"/>
      <c r="I7" s="86"/>
      <c r="J7" s="86"/>
      <c r="K7" s="62"/>
      <c r="L7" s="62"/>
      <c r="M7" s="62" t="s">
        <v>72</v>
      </c>
      <c r="N7" s="62" t="s">
        <v>73</v>
      </c>
      <c r="O7" s="62" t="s">
        <v>74</v>
      </c>
      <c r="P7" s="86"/>
      <c r="Q7" s="86"/>
    </row>
    <row r="8" ht="31.9" customHeight="1" spans="1:17">
      <c r="A8" s="68">
        <v>431206</v>
      </c>
      <c r="B8" s="68" t="s">
        <v>75</v>
      </c>
      <c r="C8" s="96">
        <f>D8+L8</f>
        <v>278226</v>
      </c>
      <c r="D8" s="96">
        <f>SUM(E8:K8)</f>
        <v>215234</v>
      </c>
      <c r="E8" s="96">
        <v>198234</v>
      </c>
      <c r="F8" s="96"/>
      <c r="G8" s="96"/>
      <c r="H8" s="96">
        <v>17000</v>
      </c>
      <c r="I8" s="96"/>
      <c r="J8" s="96"/>
      <c r="K8" s="96"/>
      <c r="L8" s="96">
        <f>M8+P8+Q8</f>
        <v>62992</v>
      </c>
      <c r="M8" s="96">
        <f>N8+O8</f>
        <v>62992</v>
      </c>
      <c r="N8" s="96"/>
      <c r="O8" s="96">
        <v>62992</v>
      </c>
      <c r="P8" s="96"/>
      <c r="Q8" s="96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A7" sqref="A7"/>
    </sheetView>
  </sheetViews>
  <sheetFormatPr defaultColWidth="10" defaultRowHeight="14" outlineLevelRow="6"/>
  <cols>
    <col min="1" max="1" width="10.0545454545455" customWidth="1"/>
    <col min="2" max="2" width="25.6363636363636" customWidth="1"/>
    <col min="3" max="3" width="15.5545454545455" customWidth="1"/>
    <col min="4" max="4" width="12.6636363636364" customWidth="1"/>
    <col min="5" max="5" width="13.4818181818182" customWidth="1"/>
    <col min="6" max="6" width="12.6363636363636" customWidth="1"/>
    <col min="7" max="7" width="16.2818181818182" customWidth="1"/>
    <col min="8" max="8" width="15.2" customWidth="1"/>
    <col min="9" max="9" width="16.5545454545455" customWidth="1"/>
    <col min="10" max="12" width="9.76363636363636" customWidth="1"/>
  </cols>
  <sheetData>
    <row r="1" ht="22.8" customHeight="1" spans="1:9">
      <c r="A1" s="56" t="s">
        <v>76</v>
      </c>
      <c r="B1" s="56"/>
      <c r="C1" s="56"/>
      <c r="D1" s="56"/>
      <c r="E1" s="56"/>
      <c r="F1" s="56"/>
      <c r="G1" s="56"/>
      <c r="H1" s="56"/>
      <c r="I1" s="56"/>
    </row>
    <row r="2" ht="35.85" customHeight="1" spans="1:9">
      <c r="A2" s="58" t="s">
        <v>77</v>
      </c>
      <c r="B2" s="58"/>
      <c r="C2" s="58"/>
      <c r="D2" s="58"/>
      <c r="E2" s="58"/>
      <c r="F2" s="58"/>
      <c r="G2" s="58"/>
      <c r="H2" s="58"/>
      <c r="I2" s="58"/>
    </row>
    <row r="3" ht="26.7" customHeight="1" spans="1:9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4" ht="16.35" customHeight="1" spans="1:9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ht="23" customHeight="1" spans="1:9">
      <c r="A5" s="62" t="s">
        <v>57</v>
      </c>
      <c r="B5" s="62"/>
      <c r="C5" s="62" t="s">
        <v>58</v>
      </c>
      <c r="D5" s="62" t="s">
        <v>78</v>
      </c>
      <c r="E5" s="62"/>
      <c r="F5" s="62"/>
      <c r="G5" s="62" t="s">
        <v>79</v>
      </c>
      <c r="H5" s="62"/>
      <c r="I5" s="62"/>
    </row>
    <row r="6" ht="25.3" customHeight="1" spans="1:9">
      <c r="A6" s="62" t="s">
        <v>61</v>
      </c>
      <c r="B6" s="62" t="s">
        <v>62</v>
      </c>
      <c r="C6" s="62"/>
      <c r="D6" s="62" t="s">
        <v>63</v>
      </c>
      <c r="E6" s="62" t="s">
        <v>80</v>
      </c>
      <c r="F6" s="62" t="s">
        <v>81</v>
      </c>
      <c r="G6" s="62" t="s">
        <v>63</v>
      </c>
      <c r="H6" s="62" t="s">
        <v>82</v>
      </c>
      <c r="I6" s="62" t="s">
        <v>83</v>
      </c>
    </row>
    <row r="7" ht="22.8" customHeight="1" spans="1:9">
      <c r="A7" s="62">
        <v>431206</v>
      </c>
      <c r="B7" s="68" t="s">
        <v>75</v>
      </c>
      <c r="C7" s="96">
        <f>D7+G7</f>
        <v>278226</v>
      </c>
      <c r="D7" s="96">
        <f>E7+F7</f>
        <v>5952</v>
      </c>
      <c r="E7" s="96">
        <v>5400</v>
      </c>
      <c r="F7" s="96">
        <v>552</v>
      </c>
      <c r="G7" s="96">
        <f>I7+H7</f>
        <v>272274</v>
      </c>
      <c r="H7" s="96">
        <v>8275</v>
      </c>
      <c r="I7" s="96">
        <v>263999</v>
      </c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34" workbookViewId="0">
      <selection activeCell="D35" sqref="D35"/>
    </sheetView>
  </sheetViews>
  <sheetFormatPr defaultColWidth="10" defaultRowHeight="14" outlineLevelCol="3"/>
  <cols>
    <col min="1" max="1" width="22.6545454545455" customWidth="1"/>
    <col min="2" max="2" width="31.8909090909091" customWidth="1"/>
    <col min="3" max="3" width="32.9727272727273" customWidth="1"/>
    <col min="4" max="4" width="19.4090909090909" customWidth="1"/>
  </cols>
  <sheetData>
    <row r="1" ht="17.25" customHeight="1" spans="1:4">
      <c r="A1" s="56" t="s">
        <v>84</v>
      </c>
      <c r="B1" s="56"/>
      <c r="C1" s="56"/>
      <c r="D1" s="56"/>
    </row>
    <row r="2" ht="60.35" customHeight="1" spans="1:4">
      <c r="A2" s="58" t="s">
        <v>85</v>
      </c>
      <c r="B2" s="58"/>
      <c r="C2" s="58"/>
      <c r="D2" s="58"/>
    </row>
    <row r="3" ht="22.8" customHeight="1" spans="1:4">
      <c r="A3" s="59" t="s">
        <v>2</v>
      </c>
      <c r="B3" s="59"/>
      <c r="C3" s="59"/>
      <c r="D3" s="59"/>
    </row>
    <row r="4" ht="16.35" customHeight="1" spans="1:4">
      <c r="A4" s="61" t="s">
        <v>3</v>
      </c>
      <c r="B4" s="61"/>
      <c r="C4" s="61"/>
      <c r="D4" s="61"/>
    </row>
    <row r="5" ht="31.9" customHeight="1" spans="1:4">
      <c r="A5" s="93" t="s">
        <v>4</v>
      </c>
      <c r="B5" s="93"/>
      <c r="C5" s="93" t="s">
        <v>5</v>
      </c>
      <c r="D5" s="93"/>
    </row>
    <row r="6" ht="21.55" customHeight="1" spans="1:4">
      <c r="A6" s="89" t="s">
        <v>86</v>
      </c>
      <c r="B6" s="89" t="s">
        <v>7</v>
      </c>
      <c r="C6" s="89" t="s">
        <v>86</v>
      </c>
      <c r="D6" s="89" t="s">
        <v>7</v>
      </c>
    </row>
    <row r="7" s="83" customFormat="1" ht="26.05" customHeight="1" spans="1:4">
      <c r="A7" s="68" t="s">
        <v>87</v>
      </c>
      <c r="B7" s="94">
        <f>B8+B9</f>
        <v>215234</v>
      </c>
      <c r="C7" s="68" t="s">
        <v>88</v>
      </c>
      <c r="D7" s="94">
        <f>SUM(D8:D37)</f>
        <v>278226</v>
      </c>
    </row>
    <row r="8" ht="26.05" customHeight="1" spans="1:4">
      <c r="A8" s="71" t="s">
        <v>89</v>
      </c>
      <c r="B8" s="95">
        <v>100719.5</v>
      </c>
      <c r="C8" s="71" t="s">
        <v>9</v>
      </c>
      <c r="D8" s="95">
        <v>13189.5</v>
      </c>
    </row>
    <row r="9" ht="26.05" customHeight="1" spans="1:4">
      <c r="A9" s="71" t="s">
        <v>90</v>
      </c>
      <c r="B9" s="95">
        <v>114514.5</v>
      </c>
      <c r="C9" s="71" t="s">
        <v>11</v>
      </c>
      <c r="D9" s="95"/>
    </row>
    <row r="10" ht="26.05" customHeight="1" spans="1:4">
      <c r="A10" s="71" t="s">
        <v>91</v>
      </c>
      <c r="B10" s="95"/>
      <c r="C10" s="71" t="s">
        <v>13</v>
      </c>
      <c r="D10" s="95"/>
    </row>
    <row r="11" ht="26.05" customHeight="1" spans="1:4">
      <c r="A11" s="68" t="s">
        <v>92</v>
      </c>
      <c r="B11" s="94">
        <f>B12+B13</f>
        <v>62992</v>
      </c>
      <c r="C11" s="71" t="s">
        <v>15</v>
      </c>
      <c r="D11" s="95"/>
    </row>
    <row r="12" ht="26.05" customHeight="1" spans="1:4">
      <c r="A12" s="71" t="s">
        <v>89</v>
      </c>
      <c r="B12" s="95">
        <v>55234</v>
      </c>
      <c r="C12" s="71" t="s">
        <v>17</v>
      </c>
      <c r="D12" s="95"/>
    </row>
    <row r="13" ht="26.05" customHeight="1" spans="1:4">
      <c r="A13" s="71" t="s">
        <v>90</v>
      </c>
      <c r="B13" s="95">
        <v>7758</v>
      </c>
      <c r="C13" s="71" t="s">
        <v>19</v>
      </c>
      <c r="D13" s="95">
        <v>9070</v>
      </c>
    </row>
    <row r="14" ht="26.05" customHeight="1" spans="1:4">
      <c r="A14" s="71" t="s">
        <v>91</v>
      </c>
      <c r="B14" s="95"/>
      <c r="C14" s="71" t="s">
        <v>21</v>
      </c>
      <c r="D14" s="95"/>
    </row>
    <row r="15" ht="26.05" customHeight="1" spans="1:4">
      <c r="A15" s="71"/>
      <c r="B15" s="73"/>
      <c r="C15" s="71" t="s">
        <v>22</v>
      </c>
      <c r="D15" s="95">
        <v>300</v>
      </c>
    </row>
    <row r="16" ht="26.05" customHeight="1" spans="1:4">
      <c r="A16" s="71"/>
      <c r="B16" s="73"/>
      <c r="C16" s="71" t="s">
        <v>23</v>
      </c>
      <c r="D16" s="95"/>
    </row>
    <row r="17" ht="26.05" customHeight="1" spans="1:4">
      <c r="A17" s="71"/>
      <c r="B17" s="73"/>
      <c r="C17" s="71" t="s">
        <v>24</v>
      </c>
      <c r="D17" s="95"/>
    </row>
    <row r="18" ht="26.05" customHeight="1" spans="1:4">
      <c r="A18" s="71"/>
      <c r="B18" s="73"/>
      <c r="C18" s="71" t="s">
        <v>25</v>
      </c>
      <c r="D18" s="95"/>
    </row>
    <row r="19" ht="26.05" customHeight="1" spans="1:4">
      <c r="A19" s="71"/>
      <c r="B19" s="73"/>
      <c r="C19" s="71" t="s">
        <v>26</v>
      </c>
      <c r="D19" s="95">
        <v>177960.59</v>
      </c>
    </row>
    <row r="20" ht="26.05" customHeight="1" spans="1:4">
      <c r="A20" s="71"/>
      <c r="B20" s="71"/>
      <c r="C20" s="71" t="s">
        <v>27</v>
      </c>
      <c r="D20" s="95"/>
    </row>
    <row r="21" ht="26.05" customHeight="1" spans="1:4">
      <c r="A21" s="71"/>
      <c r="B21" s="71"/>
      <c r="C21" s="71" t="s">
        <v>28</v>
      </c>
      <c r="D21" s="95">
        <v>4000</v>
      </c>
    </row>
    <row r="22" ht="26.05" customHeight="1" spans="1:4">
      <c r="A22" s="71"/>
      <c r="B22" s="71"/>
      <c r="C22" s="71" t="s">
        <v>29</v>
      </c>
      <c r="D22" s="95"/>
    </row>
    <row r="23" ht="26.05" customHeight="1" spans="1:4">
      <c r="A23" s="71"/>
      <c r="B23" s="71"/>
      <c r="C23" s="71" t="s">
        <v>30</v>
      </c>
      <c r="D23" s="95">
        <v>12000</v>
      </c>
    </row>
    <row r="24" ht="26.05" customHeight="1" spans="1:4">
      <c r="A24" s="71"/>
      <c r="B24" s="71"/>
      <c r="C24" s="71" t="s">
        <v>31</v>
      </c>
      <c r="D24" s="95"/>
    </row>
    <row r="25" ht="26.05" customHeight="1" spans="1:4">
      <c r="A25" s="71"/>
      <c r="B25" s="71"/>
      <c r="C25" s="71" t="s">
        <v>32</v>
      </c>
      <c r="D25" s="95"/>
    </row>
    <row r="26" ht="26.05" customHeight="1" spans="1:4">
      <c r="A26" s="71"/>
      <c r="B26" s="71"/>
      <c r="C26" s="71" t="s">
        <v>33</v>
      </c>
      <c r="D26" s="95"/>
    </row>
    <row r="27" ht="26.05" customHeight="1" spans="1:4">
      <c r="A27" s="71"/>
      <c r="B27" s="71"/>
      <c r="C27" s="71" t="s">
        <v>34</v>
      </c>
      <c r="D27" s="95">
        <v>800</v>
      </c>
    </row>
    <row r="28" ht="26.05" customHeight="1" spans="1:4">
      <c r="A28" s="71"/>
      <c r="B28" s="71"/>
      <c r="C28" s="71" t="s">
        <v>35</v>
      </c>
      <c r="D28" s="95"/>
    </row>
    <row r="29" ht="26.05" customHeight="1" spans="1:4">
      <c r="A29" s="71"/>
      <c r="B29" s="71"/>
      <c r="C29" s="71" t="s">
        <v>36</v>
      </c>
      <c r="D29" s="95"/>
    </row>
    <row r="30" ht="26.05" customHeight="1" spans="1:4">
      <c r="A30" s="71"/>
      <c r="B30" s="71"/>
      <c r="C30" s="71" t="s">
        <v>37</v>
      </c>
      <c r="D30" s="95">
        <v>778</v>
      </c>
    </row>
    <row r="31" ht="26.05" customHeight="1" spans="1:4">
      <c r="A31" s="71"/>
      <c r="B31" s="71"/>
      <c r="C31" s="71" t="s">
        <v>38</v>
      </c>
      <c r="D31" s="95">
        <v>1500</v>
      </c>
    </row>
    <row r="32" ht="26.05" customHeight="1" spans="1:4">
      <c r="A32" s="71"/>
      <c r="B32" s="71"/>
      <c r="C32" s="71" t="s">
        <v>39</v>
      </c>
      <c r="D32" s="95">
        <v>12279.5</v>
      </c>
    </row>
    <row r="33" ht="26.05" customHeight="1" spans="1:4">
      <c r="A33" s="71"/>
      <c r="B33" s="71"/>
      <c r="C33" s="71" t="s">
        <v>40</v>
      </c>
      <c r="D33" s="95"/>
    </row>
    <row r="34" ht="26.05" customHeight="1" spans="1:4">
      <c r="A34" s="71"/>
      <c r="B34" s="71"/>
      <c r="C34" s="71" t="s">
        <v>41</v>
      </c>
      <c r="D34" s="95">
        <v>25520</v>
      </c>
    </row>
    <row r="35" ht="26.05" customHeight="1" spans="1:4">
      <c r="A35" s="71"/>
      <c r="B35" s="71"/>
      <c r="C35" s="71" t="s">
        <v>42</v>
      </c>
      <c r="D35" s="95">
        <v>20828.41</v>
      </c>
    </row>
    <row r="36" ht="26.05" customHeight="1" spans="1:4">
      <c r="A36" s="71"/>
      <c r="B36" s="71"/>
      <c r="C36" s="71" t="s">
        <v>43</v>
      </c>
      <c r="D36" s="95"/>
    </row>
    <row r="37" ht="26.05" customHeight="1" spans="1:4">
      <c r="A37" s="71"/>
      <c r="B37" s="71"/>
      <c r="C37" s="71" t="s">
        <v>44</v>
      </c>
      <c r="D37" s="95"/>
    </row>
    <row r="38" ht="26.05" customHeight="1" spans="1:4">
      <c r="A38" s="71"/>
      <c r="B38" s="71"/>
      <c r="C38" s="71"/>
      <c r="D38" s="71"/>
    </row>
    <row r="39" ht="26.05" customHeight="1" spans="1:4">
      <c r="A39" s="71"/>
      <c r="B39" s="71"/>
      <c r="C39" s="71"/>
      <c r="D39" s="71"/>
    </row>
    <row r="40" ht="26.05" customHeight="1" spans="1:4">
      <c r="A40" s="71"/>
      <c r="B40" s="71"/>
      <c r="C40" s="68" t="s">
        <v>93</v>
      </c>
      <c r="D40" s="96">
        <v>0</v>
      </c>
    </row>
    <row r="41" ht="25.85" customHeight="1" spans="1:4">
      <c r="A41" s="93" t="s">
        <v>53</v>
      </c>
      <c r="B41" s="97">
        <f>B7+B11</f>
        <v>278226</v>
      </c>
      <c r="C41" s="93" t="s">
        <v>54</v>
      </c>
      <c r="D41" s="98">
        <f>D7</f>
        <v>278226</v>
      </c>
    </row>
    <row r="42" ht="16.35" customHeight="1" spans="1:4">
      <c r="A42" s="56"/>
      <c r="B42" s="56"/>
      <c r="C42" s="56"/>
      <c r="D42" s="56"/>
    </row>
  </sheetData>
  <autoFilter ref="A6:D40">
    <extLst/>
  </autoFilter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37" workbookViewId="0">
      <selection activeCell="A50" sqref="$A50:$XFD50"/>
    </sheetView>
  </sheetViews>
  <sheetFormatPr defaultColWidth="10" defaultRowHeight="14" outlineLevelCol="6"/>
  <cols>
    <col min="1" max="1" width="12.2" style="76" customWidth="1"/>
    <col min="2" max="2" width="22.5" style="76" customWidth="1"/>
    <col min="3" max="4" width="12.6636363636364" style="76" customWidth="1"/>
    <col min="5" max="5" width="13.4818181818182" style="76" customWidth="1"/>
    <col min="6" max="6" width="12.6363636363636" style="76" customWidth="1"/>
    <col min="7" max="7" width="15.2" style="76" customWidth="1"/>
    <col min="8" max="8" width="9.76363636363636" style="76" customWidth="1"/>
    <col min="9" max="16384" width="10" style="76"/>
  </cols>
  <sheetData>
    <row r="1" ht="21" customHeight="1" spans="1:7">
      <c r="A1" s="56" t="s">
        <v>94</v>
      </c>
      <c r="B1" s="56"/>
      <c r="C1" s="56"/>
      <c r="D1" s="56"/>
      <c r="E1" s="56"/>
      <c r="F1" s="56"/>
      <c r="G1" s="56"/>
    </row>
    <row r="2" ht="42.25" customHeight="1" spans="1:7">
      <c r="A2" s="58" t="s">
        <v>95</v>
      </c>
      <c r="B2" s="58"/>
      <c r="C2" s="58"/>
      <c r="D2" s="58"/>
      <c r="E2" s="58"/>
      <c r="F2" s="58"/>
      <c r="G2" s="58"/>
    </row>
    <row r="3" ht="29.3" customHeight="1" spans="1:7">
      <c r="A3" s="59" t="s">
        <v>2</v>
      </c>
      <c r="B3" s="59"/>
      <c r="C3" s="59"/>
      <c r="D3" s="59"/>
      <c r="E3" s="59"/>
      <c r="F3" s="59"/>
      <c r="G3" s="59"/>
    </row>
    <row r="4" ht="16.35" customHeight="1" spans="1:7">
      <c r="A4" s="61" t="s">
        <v>3</v>
      </c>
      <c r="B4" s="61"/>
      <c r="C4" s="61"/>
      <c r="D4" s="61"/>
      <c r="E4" s="61"/>
      <c r="F4" s="61"/>
      <c r="G4" s="61"/>
    </row>
    <row r="5" ht="27.6" customHeight="1" spans="1:7">
      <c r="A5" s="89" t="s">
        <v>96</v>
      </c>
      <c r="B5" s="89" t="s">
        <v>97</v>
      </c>
      <c r="C5" s="89" t="s">
        <v>63</v>
      </c>
      <c r="D5" s="89" t="s">
        <v>78</v>
      </c>
      <c r="E5" s="89"/>
      <c r="F5" s="89"/>
      <c r="G5" s="89" t="s">
        <v>79</v>
      </c>
    </row>
    <row r="6" ht="31.05" customHeight="1" spans="1:7">
      <c r="A6" s="71"/>
      <c r="B6" s="71"/>
      <c r="C6" s="71"/>
      <c r="D6" s="85" t="s">
        <v>72</v>
      </c>
      <c r="E6" s="85" t="s">
        <v>98</v>
      </c>
      <c r="F6" s="85" t="s">
        <v>81</v>
      </c>
      <c r="G6" s="71"/>
    </row>
    <row r="7" s="76" customFormat="1" ht="18" customHeight="1" spans="1:7">
      <c r="A7" s="8" t="s">
        <v>99</v>
      </c>
      <c r="B7" s="8" t="s">
        <v>100</v>
      </c>
      <c r="C7" s="9">
        <f>C8+C11+C14+C16</f>
        <v>13189.5</v>
      </c>
      <c r="D7" s="9">
        <f>D8+D11+D14+D16</f>
        <v>5952</v>
      </c>
      <c r="E7" s="9">
        <f>E8+E11+E14+E16</f>
        <v>5400</v>
      </c>
      <c r="F7" s="9">
        <f>F8+F11+F14+F16</f>
        <v>552</v>
      </c>
      <c r="G7" s="9">
        <f>G8+G11+G14+G16</f>
        <v>7237.5</v>
      </c>
    </row>
    <row r="8" s="76" customFormat="1" ht="29" customHeight="1" spans="1:7">
      <c r="A8" s="8" t="s">
        <v>101</v>
      </c>
      <c r="B8" s="8" t="s">
        <v>102</v>
      </c>
      <c r="C8" s="9">
        <f>SUM(C9:C10)</f>
        <v>6499.62</v>
      </c>
      <c r="D8" s="9">
        <f>SUM(D9:D10)</f>
        <v>3010.12</v>
      </c>
      <c r="E8" s="9">
        <f>SUM(E9:E10)</f>
        <v>2647</v>
      </c>
      <c r="F8" s="9">
        <f>SUM(F9:F10)</f>
        <v>363.12</v>
      </c>
      <c r="G8" s="9">
        <f>SUM(G9:G10)</f>
        <v>3489.5</v>
      </c>
    </row>
    <row r="9" s="76" customFormat="1" ht="18" customHeight="1" spans="1:7">
      <c r="A9" s="8">
        <v>2010301</v>
      </c>
      <c r="B9" s="8" t="s">
        <v>103</v>
      </c>
      <c r="C9" s="9">
        <f>D9+G9</f>
        <v>6488.12</v>
      </c>
      <c r="D9" s="82">
        <f>E9+F9</f>
        <v>3010.12</v>
      </c>
      <c r="E9" s="82">
        <v>2647</v>
      </c>
      <c r="F9" s="82">
        <v>363.12</v>
      </c>
      <c r="G9" s="82">
        <v>3478</v>
      </c>
    </row>
    <row r="10" s="76" customFormat="1" ht="26" customHeight="1" spans="1:7">
      <c r="A10" s="90" t="s">
        <v>104</v>
      </c>
      <c r="B10" s="8" t="s">
        <v>105</v>
      </c>
      <c r="C10" s="9">
        <f>D10+G10</f>
        <v>11.5</v>
      </c>
      <c r="D10" s="82">
        <f>E10+F10</f>
        <v>0</v>
      </c>
      <c r="E10" s="82">
        <v>0</v>
      </c>
      <c r="F10" s="82">
        <v>0</v>
      </c>
      <c r="G10" s="82">
        <v>11.5</v>
      </c>
    </row>
    <row r="11" s="76" customFormat="1" ht="18" customHeight="1" spans="1:7">
      <c r="A11" s="8" t="s">
        <v>106</v>
      </c>
      <c r="B11" s="8" t="s">
        <v>107</v>
      </c>
      <c r="C11" s="9">
        <f>SUM(C12:C13)</f>
        <v>327</v>
      </c>
      <c r="D11" s="9">
        <f>SUM(D12:D13)</f>
        <v>64</v>
      </c>
      <c r="E11" s="9">
        <f>SUM(E12:E13)</f>
        <v>0</v>
      </c>
      <c r="F11" s="9">
        <f>SUM(F12:F13)</f>
        <v>64</v>
      </c>
      <c r="G11" s="9">
        <f>SUM(G12:G13)</f>
        <v>263</v>
      </c>
    </row>
    <row r="12" s="76" customFormat="1" ht="18" customHeight="1" spans="1:7">
      <c r="A12" s="8">
        <v>2010601</v>
      </c>
      <c r="B12" s="8" t="s">
        <v>103</v>
      </c>
      <c r="C12" s="9">
        <f>D12+G12</f>
        <v>64</v>
      </c>
      <c r="D12" s="82">
        <f>E12+F12</f>
        <v>64</v>
      </c>
      <c r="E12" s="82">
        <v>0</v>
      </c>
      <c r="F12" s="82">
        <v>64</v>
      </c>
      <c r="G12" s="82">
        <v>0</v>
      </c>
    </row>
    <row r="13" s="76" customFormat="1" ht="18" customHeight="1" spans="1:7">
      <c r="A13" s="90" t="s">
        <v>108</v>
      </c>
      <c r="B13" s="8" t="s">
        <v>109</v>
      </c>
      <c r="C13" s="9">
        <f>D13+G13</f>
        <v>263</v>
      </c>
      <c r="D13" s="82">
        <f>E13+F13</f>
        <v>0</v>
      </c>
      <c r="E13" s="82">
        <v>0</v>
      </c>
      <c r="F13" s="82">
        <v>0</v>
      </c>
      <c r="G13" s="82">
        <v>263</v>
      </c>
    </row>
    <row r="14" s="76" customFormat="1" ht="18" customHeight="1" spans="1:7">
      <c r="A14" s="109" t="s">
        <v>110</v>
      </c>
      <c r="B14" s="8" t="s">
        <v>111</v>
      </c>
      <c r="C14" s="9">
        <f>C15</f>
        <v>2980</v>
      </c>
      <c r="D14" s="9">
        <f>D15</f>
        <v>0</v>
      </c>
      <c r="E14" s="9">
        <f>E15</f>
        <v>0</v>
      </c>
      <c r="F14" s="9">
        <f>F15</f>
        <v>0</v>
      </c>
      <c r="G14" s="9">
        <f>G15</f>
        <v>2980</v>
      </c>
    </row>
    <row r="15" s="76" customFormat="1" ht="18" customHeight="1" spans="1:7">
      <c r="A15" s="8">
        <v>2010701</v>
      </c>
      <c r="B15" s="8" t="s">
        <v>103</v>
      </c>
      <c r="C15" s="9">
        <f>D15+G15</f>
        <v>2980</v>
      </c>
      <c r="D15" s="82">
        <f>E15+F15</f>
        <v>0</v>
      </c>
      <c r="E15" s="82">
        <v>0</v>
      </c>
      <c r="F15" s="82">
        <v>0</v>
      </c>
      <c r="G15" s="82">
        <v>2980</v>
      </c>
    </row>
    <row r="16" s="76" customFormat="1" ht="18" customHeight="1" spans="1:7">
      <c r="A16" s="109" t="s">
        <v>112</v>
      </c>
      <c r="B16" s="109" t="s">
        <v>113</v>
      </c>
      <c r="C16" s="9">
        <f>C17</f>
        <v>3382.88</v>
      </c>
      <c r="D16" s="9">
        <f>D17</f>
        <v>2877.88</v>
      </c>
      <c r="E16" s="9">
        <f>E17</f>
        <v>2753</v>
      </c>
      <c r="F16" s="9">
        <f>F17</f>
        <v>124.88</v>
      </c>
      <c r="G16" s="9">
        <f>G17</f>
        <v>505</v>
      </c>
    </row>
    <row r="17" s="76" customFormat="1" ht="18" customHeight="1" spans="1:7">
      <c r="A17" s="8">
        <v>2013999</v>
      </c>
      <c r="B17" s="109" t="s">
        <v>114</v>
      </c>
      <c r="C17" s="9">
        <f t="shared" ref="C17:C23" si="0">D17+G17</f>
        <v>3382.88</v>
      </c>
      <c r="D17" s="82">
        <f t="shared" ref="D17:D23" si="1">E17+F17</f>
        <v>2877.88</v>
      </c>
      <c r="E17" s="82">
        <v>2753</v>
      </c>
      <c r="F17" s="82">
        <v>124.88</v>
      </c>
      <c r="G17" s="82">
        <v>505</v>
      </c>
    </row>
    <row r="18" s="76" customFormat="1" ht="18" customHeight="1" spans="1:7">
      <c r="A18" s="79">
        <v>206</v>
      </c>
      <c r="B18" s="8" t="s">
        <v>115</v>
      </c>
      <c r="C18" s="9">
        <f>C19</f>
        <v>9070</v>
      </c>
      <c r="D18" s="9">
        <f>D19</f>
        <v>0</v>
      </c>
      <c r="E18" s="9">
        <f>E19</f>
        <v>0</v>
      </c>
      <c r="F18" s="9">
        <f>F19</f>
        <v>0</v>
      </c>
      <c r="G18" s="9">
        <f>G19</f>
        <v>9070</v>
      </c>
    </row>
    <row r="19" s="76" customFormat="1" ht="18" customHeight="1" spans="1:7">
      <c r="A19" s="15">
        <v>20604</v>
      </c>
      <c r="B19" s="8" t="s">
        <v>116</v>
      </c>
      <c r="C19" s="9">
        <f>C20</f>
        <v>9070</v>
      </c>
      <c r="D19" s="9">
        <f>D20</f>
        <v>0</v>
      </c>
      <c r="E19" s="9">
        <f>E20</f>
        <v>0</v>
      </c>
      <c r="F19" s="9">
        <f>F20</f>
        <v>0</v>
      </c>
      <c r="G19" s="9">
        <f>G20</f>
        <v>9070</v>
      </c>
    </row>
    <row r="20" s="76" customFormat="1" ht="18" customHeight="1" spans="1:7">
      <c r="A20" s="90">
        <v>2060499</v>
      </c>
      <c r="B20" s="8" t="s">
        <v>117</v>
      </c>
      <c r="C20" s="9">
        <f t="shared" si="0"/>
        <v>9070</v>
      </c>
      <c r="D20" s="82">
        <f t="shared" si="1"/>
        <v>0</v>
      </c>
      <c r="E20" s="82">
        <v>0</v>
      </c>
      <c r="F20" s="82">
        <v>0</v>
      </c>
      <c r="G20" s="82">
        <v>9070</v>
      </c>
    </row>
    <row r="21" s="76" customFormat="1" ht="18" customHeight="1" spans="1:7">
      <c r="A21" s="79">
        <v>208</v>
      </c>
      <c r="B21" s="8" t="s">
        <v>118</v>
      </c>
      <c r="C21" s="9">
        <f t="shared" si="0"/>
        <v>300</v>
      </c>
      <c r="D21" s="82">
        <f t="shared" si="1"/>
        <v>0</v>
      </c>
      <c r="E21" s="82">
        <v>0</v>
      </c>
      <c r="F21" s="82">
        <v>0</v>
      </c>
      <c r="G21" s="82">
        <f>G22</f>
        <v>300</v>
      </c>
    </row>
    <row r="22" s="76" customFormat="1" ht="18" customHeight="1" spans="1:7">
      <c r="A22" s="15">
        <v>20807</v>
      </c>
      <c r="B22" s="8" t="s">
        <v>119</v>
      </c>
      <c r="C22" s="9">
        <f t="shared" si="0"/>
        <v>300</v>
      </c>
      <c r="D22" s="82">
        <f t="shared" si="1"/>
        <v>0</v>
      </c>
      <c r="E22" s="82">
        <v>0</v>
      </c>
      <c r="F22" s="82">
        <v>0</v>
      </c>
      <c r="G22" s="82">
        <f>G23</f>
        <v>300</v>
      </c>
    </row>
    <row r="23" s="76" customFormat="1" ht="18" customHeight="1" spans="1:7">
      <c r="A23" s="90">
        <v>2080799</v>
      </c>
      <c r="B23" s="8" t="s">
        <v>120</v>
      </c>
      <c r="C23" s="9">
        <f t="shared" si="0"/>
        <v>300</v>
      </c>
      <c r="D23" s="82">
        <f t="shared" si="1"/>
        <v>0</v>
      </c>
      <c r="E23" s="82">
        <v>0</v>
      </c>
      <c r="F23" s="82">
        <v>0</v>
      </c>
      <c r="G23" s="82">
        <v>300</v>
      </c>
    </row>
    <row r="24" ht="18" customHeight="1" spans="1:7">
      <c r="A24" s="8" t="s">
        <v>121</v>
      </c>
      <c r="B24" s="8" t="s">
        <v>122</v>
      </c>
      <c r="C24" s="9">
        <f>C25</f>
        <v>43474.09</v>
      </c>
      <c r="D24" s="82">
        <f>D25</f>
        <v>0</v>
      </c>
      <c r="E24" s="82">
        <f>E25</f>
        <v>0</v>
      </c>
      <c r="F24" s="82">
        <f>F25</f>
        <v>0</v>
      </c>
      <c r="G24" s="82">
        <f>G25</f>
        <v>43474.09</v>
      </c>
    </row>
    <row r="25" ht="18" customHeight="1" spans="1:7">
      <c r="A25" s="8" t="s">
        <v>123</v>
      </c>
      <c r="B25" s="8" t="s">
        <v>124</v>
      </c>
      <c r="C25" s="9">
        <f>C26+C27</f>
        <v>43474.09</v>
      </c>
      <c r="D25" s="82">
        <f t="shared" ref="D25:D33" si="2">E25+F25</f>
        <v>0</v>
      </c>
      <c r="E25" s="82">
        <v>0</v>
      </c>
      <c r="F25" s="82">
        <v>0</v>
      </c>
      <c r="G25" s="82">
        <f>G26+G27</f>
        <v>43474.09</v>
      </c>
    </row>
    <row r="26" s="76" customFormat="1" ht="18" customHeight="1" spans="1:7">
      <c r="A26" s="8">
        <v>2120109</v>
      </c>
      <c r="B26" s="8" t="s">
        <v>125</v>
      </c>
      <c r="C26" s="9">
        <f t="shared" ref="C26:C43" si="3">D26+G26</f>
        <v>300</v>
      </c>
      <c r="D26" s="82">
        <v>0</v>
      </c>
      <c r="E26" s="82">
        <v>0</v>
      </c>
      <c r="F26" s="82">
        <v>0</v>
      </c>
      <c r="G26" s="82">
        <v>300</v>
      </c>
    </row>
    <row r="27" ht="18" customHeight="1" spans="1:7">
      <c r="A27" s="90" t="s">
        <v>126</v>
      </c>
      <c r="B27" s="8" t="s">
        <v>127</v>
      </c>
      <c r="C27" s="9">
        <f t="shared" si="3"/>
        <v>43174.09</v>
      </c>
      <c r="D27" s="82">
        <f t="shared" si="2"/>
        <v>0</v>
      </c>
      <c r="E27" s="82">
        <v>0</v>
      </c>
      <c r="F27" s="82">
        <v>0</v>
      </c>
      <c r="G27" s="82">
        <v>43174.09</v>
      </c>
    </row>
    <row r="28" customFormat="1" ht="18" customHeight="1" spans="1:7">
      <c r="A28" s="79">
        <v>214</v>
      </c>
      <c r="B28" s="8" t="s">
        <v>128</v>
      </c>
      <c r="C28" s="9">
        <f t="shared" si="3"/>
        <v>4000</v>
      </c>
      <c r="D28" s="82">
        <f t="shared" si="2"/>
        <v>0</v>
      </c>
      <c r="E28" s="82">
        <v>0</v>
      </c>
      <c r="F28" s="82">
        <v>0</v>
      </c>
      <c r="G28" s="82">
        <f>G29</f>
        <v>4000</v>
      </c>
    </row>
    <row r="29" customFormat="1" ht="18" customHeight="1" spans="1:7">
      <c r="A29" s="15">
        <v>21499</v>
      </c>
      <c r="B29" s="8" t="s">
        <v>129</v>
      </c>
      <c r="C29" s="9">
        <f t="shared" si="3"/>
        <v>4000</v>
      </c>
      <c r="D29" s="82">
        <f t="shared" si="2"/>
        <v>0</v>
      </c>
      <c r="E29" s="82">
        <v>0</v>
      </c>
      <c r="F29" s="82">
        <v>0</v>
      </c>
      <c r="G29" s="82">
        <v>4000</v>
      </c>
    </row>
    <row r="30" customFormat="1" ht="18" customHeight="1" spans="1:7">
      <c r="A30" s="90">
        <v>2149999</v>
      </c>
      <c r="B30" s="8" t="s">
        <v>130</v>
      </c>
      <c r="C30" s="9">
        <f t="shared" si="3"/>
        <v>4000</v>
      </c>
      <c r="D30" s="82">
        <f t="shared" si="2"/>
        <v>0</v>
      </c>
      <c r="E30" s="82">
        <v>0</v>
      </c>
      <c r="F30" s="82">
        <v>0</v>
      </c>
      <c r="G30" s="82">
        <v>4000</v>
      </c>
    </row>
    <row r="31" customFormat="1" ht="18" customHeight="1" spans="1:7">
      <c r="A31" s="79">
        <v>216</v>
      </c>
      <c r="B31" s="8" t="s">
        <v>131</v>
      </c>
      <c r="C31" s="9">
        <f t="shared" si="3"/>
        <v>12000</v>
      </c>
      <c r="D31" s="82">
        <f t="shared" si="2"/>
        <v>0</v>
      </c>
      <c r="E31" s="82">
        <v>0</v>
      </c>
      <c r="F31" s="82">
        <v>0</v>
      </c>
      <c r="G31" s="82">
        <f>G32</f>
        <v>12000</v>
      </c>
    </row>
    <row r="32" customFormat="1" ht="18" customHeight="1" spans="1:7">
      <c r="A32" s="15">
        <v>21606</v>
      </c>
      <c r="B32" s="8" t="s">
        <v>132</v>
      </c>
      <c r="C32" s="9">
        <f t="shared" si="3"/>
        <v>12000</v>
      </c>
      <c r="D32" s="82">
        <f t="shared" si="2"/>
        <v>0</v>
      </c>
      <c r="E32" s="82">
        <v>0</v>
      </c>
      <c r="F32" s="82">
        <v>0</v>
      </c>
      <c r="G32" s="82">
        <f>G33</f>
        <v>12000</v>
      </c>
    </row>
    <row r="33" customFormat="1" ht="18" customHeight="1" spans="1:7">
      <c r="A33" s="90">
        <v>2160699</v>
      </c>
      <c r="B33" s="8" t="s">
        <v>133</v>
      </c>
      <c r="C33" s="9">
        <f t="shared" si="3"/>
        <v>12000</v>
      </c>
      <c r="D33" s="82">
        <f t="shared" si="2"/>
        <v>0</v>
      </c>
      <c r="E33" s="82">
        <v>0</v>
      </c>
      <c r="F33" s="82">
        <v>0</v>
      </c>
      <c r="G33" s="82">
        <v>12000</v>
      </c>
    </row>
    <row r="34" customFormat="1" ht="18" customHeight="1" spans="1:7">
      <c r="A34" s="79">
        <v>221</v>
      </c>
      <c r="B34" s="8" t="s">
        <v>134</v>
      </c>
      <c r="C34" s="9">
        <f t="shared" si="3"/>
        <v>800</v>
      </c>
      <c r="D34" s="82">
        <v>0</v>
      </c>
      <c r="E34" s="82">
        <v>0</v>
      </c>
      <c r="F34" s="82">
        <v>0</v>
      </c>
      <c r="G34" s="82">
        <f>G35</f>
        <v>800</v>
      </c>
    </row>
    <row r="35" customFormat="1" ht="18" customHeight="1" spans="1:7">
      <c r="A35" s="15">
        <v>22101</v>
      </c>
      <c r="B35" s="8" t="s">
        <v>135</v>
      </c>
      <c r="C35" s="9">
        <f t="shared" si="3"/>
        <v>800</v>
      </c>
      <c r="D35" s="82">
        <v>0</v>
      </c>
      <c r="E35" s="82">
        <v>0</v>
      </c>
      <c r="F35" s="82">
        <v>0</v>
      </c>
      <c r="G35" s="82">
        <f>G36</f>
        <v>800</v>
      </c>
    </row>
    <row r="36" customFormat="1" ht="18" customHeight="1" spans="1:7">
      <c r="A36" s="90">
        <v>2210108</v>
      </c>
      <c r="B36" s="8" t="s">
        <v>136</v>
      </c>
      <c r="C36" s="9">
        <f t="shared" si="3"/>
        <v>800</v>
      </c>
      <c r="D36" s="82">
        <v>0</v>
      </c>
      <c r="E36" s="82">
        <v>0</v>
      </c>
      <c r="F36" s="82">
        <v>0</v>
      </c>
      <c r="G36" s="82">
        <v>800</v>
      </c>
    </row>
    <row r="37" s="76" customFormat="1" ht="18" customHeight="1" spans="1:7">
      <c r="A37" s="8" t="s">
        <v>137</v>
      </c>
      <c r="B37" s="8" t="s">
        <v>138</v>
      </c>
      <c r="C37" s="9">
        <f t="shared" si="3"/>
        <v>778</v>
      </c>
      <c r="D37" s="82">
        <f>E37+F37</f>
        <v>0</v>
      </c>
      <c r="E37" s="82">
        <v>0</v>
      </c>
      <c r="F37" s="82">
        <v>0</v>
      </c>
      <c r="G37" s="82">
        <f>G38+G41</f>
        <v>778</v>
      </c>
    </row>
    <row r="38" s="76" customFormat="1" ht="18" customHeight="1" spans="1:7">
      <c r="A38" s="8" t="s">
        <v>139</v>
      </c>
      <c r="B38" s="8" t="s">
        <v>140</v>
      </c>
      <c r="C38" s="9">
        <f t="shared" si="3"/>
        <v>45</v>
      </c>
      <c r="D38" s="82">
        <f>E38+F38</f>
        <v>0</v>
      </c>
      <c r="E38" s="82">
        <v>0</v>
      </c>
      <c r="F38" s="82">
        <v>0</v>
      </c>
      <c r="G38" s="82">
        <f>G39+G40</f>
        <v>45</v>
      </c>
    </row>
    <row r="39" s="76" customFormat="1" ht="18" customHeight="1" spans="1:7">
      <c r="A39" s="15">
        <v>2240104</v>
      </c>
      <c r="B39" s="8" t="s">
        <v>141</v>
      </c>
      <c r="C39" s="9">
        <f t="shared" si="3"/>
        <v>35</v>
      </c>
      <c r="D39" s="82">
        <f>E39+F39</f>
        <v>0</v>
      </c>
      <c r="E39" s="82">
        <v>0</v>
      </c>
      <c r="F39" s="82">
        <v>0</v>
      </c>
      <c r="G39" s="82">
        <v>35</v>
      </c>
    </row>
    <row r="40" s="76" customFormat="1" ht="18" customHeight="1" spans="1:7">
      <c r="A40" s="15">
        <v>2240106</v>
      </c>
      <c r="B40" s="8" t="s">
        <v>142</v>
      </c>
      <c r="C40" s="9">
        <f t="shared" si="3"/>
        <v>10</v>
      </c>
      <c r="D40" s="82">
        <f>E40+F40</f>
        <v>0</v>
      </c>
      <c r="E40" s="82">
        <v>0</v>
      </c>
      <c r="F40" s="82">
        <v>0</v>
      </c>
      <c r="G40" s="82">
        <v>10</v>
      </c>
    </row>
    <row r="41" s="76" customFormat="1" ht="18" customHeight="1" spans="1:7">
      <c r="A41" s="8" t="s">
        <v>143</v>
      </c>
      <c r="B41" s="8" t="s">
        <v>144</v>
      </c>
      <c r="C41" s="9">
        <f t="shared" si="3"/>
        <v>733</v>
      </c>
      <c r="D41" s="82">
        <f>E41+F41</f>
        <v>0</v>
      </c>
      <c r="E41" s="82">
        <v>0</v>
      </c>
      <c r="F41" s="82">
        <v>0</v>
      </c>
      <c r="G41" s="82">
        <f>G42+G43</f>
        <v>733</v>
      </c>
    </row>
    <row r="42" s="76" customFormat="1" ht="18" customHeight="1" spans="1:7">
      <c r="A42" s="15">
        <v>2240201</v>
      </c>
      <c r="B42" s="8" t="s">
        <v>145</v>
      </c>
      <c r="C42" s="9">
        <f t="shared" si="3"/>
        <v>640</v>
      </c>
      <c r="D42" s="82">
        <v>0</v>
      </c>
      <c r="E42" s="82">
        <v>0</v>
      </c>
      <c r="F42" s="82">
        <v>0</v>
      </c>
      <c r="G42" s="82">
        <v>640</v>
      </c>
    </row>
    <row r="43" s="76" customFormat="1" ht="18" customHeight="1" spans="1:7">
      <c r="A43" s="15">
        <v>2240204</v>
      </c>
      <c r="B43" s="8" t="s">
        <v>146</v>
      </c>
      <c r="C43" s="9">
        <f t="shared" si="3"/>
        <v>93</v>
      </c>
      <c r="D43" s="82">
        <f>E43+F43</f>
        <v>0</v>
      </c>
      <c r="E43" s="82">
        <v>0</v>
      </c>
      <c r="F43" s="82">
        <v>0</v>
      </c>
      <c r="G43" s="82">
        <v>93</v>
      </c>
    </row>
    <row r="44" s="76" customFormat="1" ht="18" customHeight="1" spans="1:7">
      <c r="A44" s="8" t="s">
        <v>147</v>
      </c>
      <c r="B44" s="8" t="s">
        <v>148</v>
      </c>
      <c r="C44" s="9">
        <f t="shared" ref="C44:C52" si="4">D44+G44</f>
        <v>1500</v>
      </c>
      <c r="D44" s="82">
        <f t="shared" ref="D44:D52" si="5">E44+F44</f>
        <v>0</v>
      </c>
      <c r="E44" s="82">
        <v>0</v>
      </c>
      <c r="F44" s="82">
        <v>0</v>
      </c>
      <c r="G44" s="82">
        <v>1500</v>
      </c>
    </row>
    <row r="45" s="76" customFormat="1" ht="18" customHeight="1" spans="1:7">
      <c r="A45" s="8" t="s">
        <v>149</v>
      </c>
      <c r="B45" s="8" t="s">
        <v>150</v>
      </c>
      <c r="C45" s="9">
        <f t="shared" si="4"/>
        <v>1500</v>
      </c>
      <c r="D45" s="82">
        <f t="shared" si="5"/>
        <v>0</v>
      </c>
      <c r="E45" s="82">
        <v>0</v>
      </c>
      <c r="F45" s="82">
        <v>0</v>
      </c>
      <c r="G45" s="82">
        <v>1500</v>
      </c>
    </row>
    <row r="46" s="76" customFormat="1" ht="18" customHeight="1" spans="1:7">
      <c r="A46" s="8" t="s">
        <v>151</v>
      </c>
      <c r="B46" s="8" t="s">
        <v>152</v>
      </c>
      <c r="C46" s="9">
        <f t="shared" si="4"/>
        <v>1500</v>
      </c>
      <c r="D46" s="82">
        <f t="shared" si="5"/>
        <v>0</v>
      </c>
      <c r="E46" s="82">
        <v>0</v>
      </c>
      <c r="F46" s="82">
        <v>0</v>
      </c>
      <c r="G46" s="82">
        <v>1500</v>
      </c>
    </row>
    <row r="47" s="76" customFormat="1" ht="18" customHeight="1" spans="1:7">
      <c r="A47" s="8" t="s">
        <v>153</v>
      </c>
      <c r="B47" s="8" t="s">
        <v>154</v>
      </c>
      <c r="C47" s="9">
        <f t="shared" si="4"/>
        <v>12279.5</v>
      </c>
      <c r="D47" s="82">
        <f t="shared" si="5"/>
        <v>0</v>
      </c>
      <c r="E47" s="82">
        <v>0</v>
      </c>
      <c r="F47" s="82">
        <v>0</v>
      </c>
      <c r="G47" s="82">
        <f>G48</f>
        <v>12279.5</v>
      </c>
    </row>
    <row r="48" s="76" customFormat="1" ht="18" customHeight="1" spans="1:7">
      <c r="A48" s="8" t="s">
        <v>155</v>
      </c>
      <c r="B48" s="8" t="s">
        <v>156</v>
      </c>
      <c r="C48" s="9">
        <f t="shared" si="4"/>
        <v>12279.5</v>
      </c>
      <c r="D48" s="82">
        <f t="shared" si="5"/>
        <v>0</v>
      </c>
      <c r="E48" s="82">
        <v>0</v>
      </c>
      <c r="F48" s="82">
        <v>0</v>
      </c>
      <c r="G48" s="82">
        <f>G49</f>
        <v>12279.5</v>
      </c>
    </row>
    <row r="49" s="76" customFormat="1" ht="18" customHeight="1" spans="1:7">
      <c r="A49" s="8" t="s">
        <v>157</v>
      </c>
      <c r="B49" s="8" t="s">
        <v>158</v>
      </c>
      <c r="C49" s="9">
        <f t="shared" si="4"/>
        <v>12279.5</v>
      </c>
      <c r="D49" s="82">
        <f t="shared" si="5"/>
        <v>0</v>
      </c>
      <c r="E49" s="82">
        <v>0</v>
      </c>
      <c r="F49" s="82">
        <v>0</v>
      </c>
      <c r="G49" s="82">
        <v>12279.5</v>
      </c>
    </row>
    <row r="50" s="76" customFormat="1" ht="18" customHeight="1" spans="1:7">
      <c r="A50" s="8" t="s">
        <v>159</v>
      </c>
      <c r="B50" s="8" t="s">
        <v>160</v>
      </c>
      <c r="C50" s="9">
        <f t="shared" si="4"/>
        <v>3328.41</v>
      </c>
      <c r="D50" s="82">
        <f t="shared" si="5"/>
        <v>0</v>
      </c>
      <c r="E50" s="82">
        <v>0</v>
      </c>
      <c r="F50" s="82">
        <v>0</v>
      </c>
      <c r="G50" s="82">
        <f>G51</f>
        <v>3328.41</v>
      </c>
    </row>
    <row r="51" s="76" customFormat="1" ht="18" customHeight="1" spans="1:7">
      <c r="A51" s="8" t="s">
        <v>161</v>
      </c>
      <c r="B51" s="8" t="s">
        <v>162</v>
      </c>
      <c r="C51" s="9">
        <f t="shared" si="4"/>
        <v>3328.41</v>
      </c>
      <c r="D51" s="82">
        <f t="shared" si="5"/>
        <v>0</v>
      </c>
      <c r="E51" s="82">
        <v>0</v>
      </c>
      <c r="F51" s="82">
        <v>0</v>
      </c>
      <c r="G51" s="82">
        <f>G52</f>
        <v>3328.41</v>
      </c>
    </row>
    <row r="52" s="76" customFormat="1" ht="24" spans="1:7">
      <c r="A52" s="8" t="s">
        <v>163</v>
      </c>
      <c r="B52" s="8" t="s">
        <v>164</v>
      </c>
      <c r="C52" s="9">
        <f t="shared" si="4"/>
        <v>3328.41</v>
      </c>
      <c r="D52" s="82">
        <f t="shared" si="5"/>
        <v>0</v>
      </c>
      <c r="E52" s="82">
        <v>0</v>
      </c>
      <c r="F52" s="82">
        <v>0</v>
      </c>
      <c r="G52" s="82">
        <v>3328.41</v>
      </c>
    </row>
    <row r="53" ht="18" customHeight="1" spans="1:7">
      <c r="A53" s="91" t="s">
        <v>165</v>
      </c>
      <c r="B53" s="91"/>
      <c r="C53" s="92">
        <f>C7+C28+C21+C31+C18+C24+C44+C47+C37+C50+C34</f>
        <v>100719.5</v>
      </c>
      <c r="D53" s="92">
        <f>D7+D28+D21+D31+D18+D24+D44+D47+D37+D50+D34</f>
        <v>5952</v>
      </c>
      <c r="E53" s="92">
        <f>E7+E28+E21+E31+E18+E24+E44+E47+E37+E50+E34</f>
        <v>5400</v>
      </c>
      <c r="F53" s="92">
        <f>F7+F28+F21+F31+F18+F24+F44+F47+F37+F50+F34</f>
        <v>552</v>
      </c>
      <c r="G53" s="92">
        <f>G7+G28+G21+G31+G18+G24+G44+G47+G37+G50+G34</f>
        <v>94767.5</v>
      </c>
    </row>
  </sheetData>
  <mergeCells count="5">
    <mergeCell ref="A2:G2"/>
    <mergeCell ref="A3:G3"/>
    <mergeCell ref="A4:G4"/>
    <mergeCell ref="D5:F5"/>
    <mergeCell ref="A53:B5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23" sqref="G23"/>
    </sheetView>
  </sheetViews>
  <sheetFormatPr defaultColWidth="10" defaultRowHeight="14" outlineLevelCol="4"/>
  <cols>
    <col min="1" max="1" width="12.2" customWidth="1"/>
    <col min="2" max="2" width="19.6727272727273" style="84" customWidth="1"/>
    <col min="3" max="3" width="12.6636363636364" style="55" customWidth="1"/>
    <col min="4" max="4" width="14.2545454545455" style="55" customWidth="1"/>
    <col min="5" max="5" width="15.2" style="55" customWidth="1"/>
    <col min="6" max="6" width="9.76363636363636" customWidth="1"/>
  </cols>
  <sheetData>
    <row r="1" ht="18.95" customHeight="1" spans="1:5">
      <c r="A1" s="56" t="s">
        <v>166</v>
      </c>
      <c r="B1" s="57"/>
      <c r="C1" s="57"/>
      <c r="D1" s="57"/>
      <c r="E1" s="57"/>
    </row>
    <row r="2" ht="40.5" customHeight="1" spans="1:5">
      <c r="A2" s="58" t="s">
        <v>167</v>
      </c>
      <c r="B2" s="58"/>
      <c r="C2" s="58"/>
      <c r="D2" s="58"/>
      <c r="E2" s="58"/>
    </row>
    <row r="3" ht="29.3" customHeight="1" spans="1:5">
      <c r="A3" s="59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57"/>
      <c r="C4" s="57"/>
      <c r="D4" s="57"/>
      <c r="E4" s="57"/>
    </row>
    <row r="5" ht="38.8" customHeight="1" spans="1:5">
      <c r="A5" s="62" t="s">
        <v>168</v>
      </c>
      <c r="B5" s="62"/>
      <c r="C5" s="62" t="s">
        <v>169</v>
      </c>
      <c r="D5" s="62"/>
      <c r="E5" s="62"/>
    </row>
    <row r="6" ht="22.8" customHeight="1" spans="1:5">
      <c r="A6" s="85" t="s">
        <v>96</v>
      </c>
      <c r="B6" s="85" t="s">
        <v>97</v>
      </c>
      <c r="C6" s="85" t="s">
        <v>63</v>
      </c>
      <c r="D6" s="85" t="s">
        <v>98</v>
      </c>
      <c r="E6" s="85" t="s">
        <v>81</v>
      </c>
    </row>
    <row r="7" s="83" customFormat="1" ht="22.8" customHeight="1" spans="1:5">
      <c r="A7" s="86">
        <v>501</v>
      </c>
      <c r="B7" s="62" t="s">
        <v>170</v>
      </c>
      <c r="C7" s="62">
        <f>D7+E7</f>
        <v>1846.11</v>
      </c>
      <c r="D7" s="62">
        <f>SUM(D8:D11)</f>
        <v>1846.11</v>
      </c>
      <c r="E7" s="62">
        <f>SUM(E8:E11)</f>
        <v>0</v>
      </c>
    </row>
    <row r="8" ht="22.8" customHeight="1" spans="1:5">
      <c r="A8" s="85">
        <v>50101</v>
      </c>
      <c r="B8" s="85" t="s">
        <v>171</v>
      </c>
      <c r="C8" s="85">
        <f>D8+E8</f>
        <v>1111.68</v>
      </c>
      <c r="D8" s="85">
        <v>1111.68</v>
      </c>
      <c r="E8" s="85">
        <v>0</v>
      </c>
    </row>
    <row r="9" ht="22.8" customHeight="1" spans="1:5">
      <c r="A9" s="85">
        <v>50102</v>
      </c>
      <c r="B9" s="85" t="s">
        <v>172</v>
      </c>
      <c r="C9" s="85">
        <f>D9+E9</f>
        <v>265.12</v>
      </c>
      <c r="D9" s="85">
        <v>265.12</v>
      </c>
      <c r="E9" s="85">
        <v>0</v>
      </c>
    </row>
    <row r="10" ht="22.8" customHeight="1" spans="1:5">
      <c r="A10" s="85">
        <v>50103</v>
      </c>
      <c r="B10" s="85" t="s">
        <v>173</v>
      </c>
      <c r="C10" s="85">
        <f>D10+E10</f>
        <v>221.11</v>
      </c>
      <c r="D10" s="85">
        <v>221.11</v>
      </c>
      <c r="E10" s="85">
        <v>0</v>
      </c>
    </row>
    <row r="11" ht="22.8" customHeight="1" spans="1:5">
      <c r="A11" s="85">
        <v>50199</v>
      </c>
      <c r="B11" s="85" t="s">
        <v>174</v>
      </c>
      <c r="C11" s="85">
        <f>D11+E11</f>
        <v>248.2</v>
      </c>
      <c r="D11" s="85">
        <v>248.2</v>
      </c>
      <c r="E11" s="85">
        <v>0</v>
      </c>
    </row>
    <row r="12" s="83" customFormat="1" ht="26.45" customHeight="1" spans="1:5">
      <c r="A12" s="87">
        <v>502</v>
      </c>
      <c r="B12" s="7" t="s">
        <v>175</v>
      </c>
      <c r="C12" s="88">
        <f>SUM(C13:C20)</f>
        <v>357.21</v>
      </c>
      <c r="D12" s="88">
        <v>0</v>
      </c>
      <c r="E12" s="88">
        <f>SUM(E13:E20)</f>
        <v>357.21</v>
      </c>
    </row>
    <row r="13" customFormat="1" ht="26.45" customHeight="1" spans="1:5">
      <c r="A13" s="15">
        <v>50201</v>
      </c>
      <c r="B13" s="15" t="s">
        <v>176</v>
      </c>
      <c r="C13" s="78">
        <f>D13+E13</f>
        <v>135.13</v>
      </c>
      <c r="D13" s="78">
        <v>0</v>
      </c>
      <c r="E13" s="78">
        <v>135.13</v>
      </c>
    </row>
    <row r="14" customFormat="1" ht="26.45" customHeight="1" spans="1:5">
      <c r="A14" s="15">
        <v>50203</v>
      </c>
      <c r="B14" s="15" t="s">
        <v>177</v>
      </c>
      <c r="C14" s="78">
        <f>D14+E14</f>
        <v>7.3</v>
      </c>
      <c r="D14" s="78">
        <v>0</v>
      </c>
      <c r="E14" s="78">
        <v>7.3</v>
      </c>
    </row>
    <row r="15" s="55" customFormat="1" ht="26.45" customHeight="1" spans="1:5">
      <c r="A15" s="15">
        <v>50205</v>
      </c>
      <c r="B15" s="15" t="s">
        <v>178</v>
      </c>
      <c r="C15" s="78">
        <f t="shared" ref="C15:C23" si="0">D15+E15</f>
        <v>7.65</v>
      </c>
      <c r="D15" s="78">
        <v>0</v>
      </c>
      <c r="E15" s="78">
        <v>7.65</v>
      </c>
    </row>
    <row r="16" s="55" customFormat="1" ht="26.45" customHeight="1" spans="1:5">
      <c r="A16" s="15">
        <v>50206</v>
      </c>
      <c r="B16" s="15" t="s">
        <v>179</v>
      </c>
      <c r="C16" s="78">
        <f t="shared" si="0"/>
        <v>46</v>
      </c>
      <c r="D16" s="78">
        <v>0</v>
      </c>
      <c r="E16" s="78">
        <v>46</v>
      </c>
    </row>
    <row r="17" customFormat="1" ht="26.45" customHeight="1" spans="1:5">
      <c r="A17" s="15">
        <v>50207</v>
      </c>
      <c r="B17" s="15" t="s">
        <v>180</v>
      </c>
      <c r="C17" s="78">
        <f t="shared" si="0"/>
        <v>8</v>
      </c>
      <c r="D17" s="72">
        <v>0</v>
      </c>
      <c r="E17" s="78">
        <v>8</v>
      </c>
    </row>
    <row r="18" customFormat="1" ht="26.45" customHeight="1" spans="1:5">
      <c r="A18" s="15">
        <v>50208</v>
      </c>
      <c r="B18" s="15" t="s">
        <v>181</v>
      </c>
      <c r="C18" s="78">
        <f t="shared" si="0"/>
        <v>70</v>
      </c>
      <c r="D18" s="72">
        <v>0</v>
      </c>
      <c r="E18" s="78">
        <v>70</v>
      </c>
    </row>
    <row r="19" customFormat="1" ht="26.45" customHeight="1" spans="1:5">
      <c r="A19" s="15">
        <v>50209</v>
      </c>
      <c r="B19" s="15" t="s">
        <v>182</v>
      </c>
      <c r="C19" s="78">
        <f t="shared" si="0"/>
        <v>35.45</v>
      </c>
      <c r="D19" s="72">
        <v>0</v>
      </c>
      <c r="E19" s="78">
        <v>35.45</v>
      </c>
    </row>
    <row r="20" customFormat="1" ht="26.45" customHeight="1" spans="1:5">
      <c r="A20" s="15">
        <v>50299</v>
      </c>
      <c r="B20" s="15" t="s">
        <v>183</v>
      </c>
      <c r="C20" s="78">
        <f t="shared" si="0"/>
        <v>47.68</v>
      </c>
      <c r="D20" s="72">
        <v>0</v>
      </c>
      <c r="E20" s="78">
        <v>47.68</v>
      </c>
    </row>
    <row r="21" s="83" customFormat="1" ht="26.45" customHeight="1" spans="1:5">
      <c r="A21" s="87">
        <v>505</v>
      </c>
      <c r="B21" s="7" t="s">
        <v>184</v>
      </c>
      <c r="C21" s="88">
        <f>D21+E21</f>
        <v>3729.55</v>
      </c>
      <c r="D21" s="69">
        <f>D22+D23</f>
        <v>3553.89</v>
      </c>
      <c r="E21" s="69">
        <f>E23</f>
        <v>175.66</v>
      </c>
    </row>
    <row r="22" ht="26.45" customHeight="1" spans="1:5">
      <c r="A22" s="15">
        <v>50501</v>
      </c>
      <c r="B22" s="15" t="s">
        <v>185</v>
      </c>
      <c r="C22" s="78">
        <f t="shared" si="0"/>
        <v>3553.89</v>
      </c>
      <c r="D22" s="72">
        <v>3553.89</v>
      </c>
      <c r="E22" s="72">
        <v>0</v>
      </c>
    </row>
    <row r="23" ht="26.45" customHeight="1" spans="1:5">
      <c r="A23" s="15">
        <v>50502</v>
      </c>
      <c r="B23" s="15" t="s">
        <v>186</v>
      </c>
      <c r="C23" s="78">
        <f t="shared" si="0"/>
        <v>175.66</v>
      </c>
      <c r="D23" s="72">
        <v>0</v>
      </c>
      <c r="E23" s="72">
        <v>175.66</v>
      </c>
    </row>
    <row r="24" s="83" customFormat="1" ht="26.45" customHeight="1" spans="1:5">
      <c r="A24" s="87">
        <v>509</v>
      </c>
      <c r="B24" s="7" t="s">
        <v>187</v>
      </c>
      <c r="C24" s="88">
        <f>C25</f>
        <v>19.13</v>
      </c>
      <c r="D24" s="69">
        <f>D25</f>
        <v>0</v>
      </c>
      <c r="E24" s="69">
        <f>E25</f>
        <v>19.13</v>
      </c>
    </row>
    <row r="25" ht="26.45" customHeight="1" spans="1:5">
      <c r="A25" s="15">
        <v>50999</v>
      </c>
      <c r="B25" s="15" t="s">
        <v>188</v>
      </c>
      <c r="C25" s="78">
        <f>D25+E25</f>
        <v>19.13</v>
      </c>
      <c r="D25" s="72">
        <v>0</v>
      </c>
      <c r="E25" s="72">
        <v>19.13</v>
      </c>
    </row>
    <row r="26" ht="22.8" customHeight="1" spans="1:5">
      <c r="A26" s="62" t="s">
        <v>189</v>
      </c>
      <c r="B26" s="62"/>
      <c r="C26" s="69">
        <f>C24+C21+C12+C7</f>
        <v>5952</v>
      </c>
      <c r="D26" s="69">
        <f>D24+D21+D12+D7</f>
        <v>5400</v>
      </c>
      <c r="E26" s="69">
        <f>E24+E21+E12+E7</f>
        <v>552</v>
      </c>
    </row>
  </sheetData>
  <mergeCells count="6">
    <mergeCell ref="A2:E2"/>
    <mergeCell ref="A3:E3"/>
    <mergeCell ref="A4:E4"/>
    <mergeCell ref="A5:B5"/>
    <mergeCell ref="C5:E5"/>
    <mergeCell ref="A26:B26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1" sqref="G11"/>
    </sheetView>
  </sheetViews>
  <sheetFormatPr defaultColWidth="10" defaultRowHeight="14" outlineLevelRow="7" outlineLevelCol="7"/>
  <cols>
    <col min="1" max="1" width="12.3545454545455" customWidth="1"/>
    <col min="2" max="2" width="27.9545454545455" customWidth="1"/>
    <col min="3" max="8" width="13.4818181818182" customWidth="1"/>
    <col min="9" max="9" width="9.76363636363636" customWidth="1"/>
  </cols>
  <sheetData>
    <row r="1" ht="19.8" customHeight="1" spans="1:8">
      <c r="A1" s="56" t="s">
        <v>190</v>
      </c>
      <c r="C1" s="56"/>
      <c r="D1" s="56"/>
      <c r="E1" s="56"/>
      <c r="F1" s="56"/>
      <c r="G1" s="56"/>
      <c r="H1" s="56"/>
    </row>
    <row r="2" ht="38.8" customHeight="1" spans="1:8">
      <c r="A2" s="58" t="s">
        <v>191</v>
      </c>
      <c r="B2" s="58"/>
      <c r="C2" s="58"/>
      <c r="D2" s="58"/>
      <c r="E2" s="58"/>
      <c r="F2" s="58"/>
      <c r="G2" s="58"/>
      <c r="H2" s="58"/>
    </row>
    <row r="3" ht="24.15" customHeight="1" spans="1:8">
      <c r="A3" s="59" t="s">
        <v>2</v>
      </c>
      <c r="B3" s="59"/>
      <c r="C3" s="59"/>
      <c r="D3" s="59"/>
      <c r="E3" s="59"/>
      <c r="F3" s="59"/>
      <c r="G3" s="59"/>
      <c r="H3" s="59"/>
    </row>
    <row r="4" ht="15.5" customHeight="1" spans="3:8">
      <c r="C4" s="61" t="s">
        <v>3</v>
      </c>
      <c r="D4" s="61"/>
      <c r="E4" s="61"/>
      <c r="F4" s="61"/>
      <c r="G4" s="61"/>
      <c r="H4" s="61"/>
    </row>
    <row r="5" ht="31.9" customHeight="1" spans="1:8">
      <c r="A5" s="62" t="s">
        <v>57</v>
      </c>
      <c r="B5" s="62"/>
      <c r="C5" s="62" t="s">
        <v>192</v>
      </c>
      <c r="D5" s="62"/>
      <c r="E5" s="62"/>
      <c r="F5" s="62"/>
      <c r="G5" s="62"/>
      <c r="H5" s="62"/>
    </row>
    <row r="6" ht="30.15" customHeight="1" spans="1:8">
      <c r="A6" s="62" t="s">
        <v>193</v>
      </c>
      <c r="B6" s="62" t="s">
        <v>194</v>
      </c>
      <c r="C6" s="62" t="s">
        <v>195</v>
      </c>
      <c r="D6" s="62" t="s">
        <v>196</v>
      </c>
      <c r="E6" s="62" t="s">
        <v>197</v>
      </c>
      <c r="F6" s="62"/>
      <c r="G6" s="62"/>
      <c r="H6" s="62" t="s">
        <v>179</v>
      </c>
    </row>
    <row r="7" ht="30.15" customHeight="1" spans="1:8">
      <c r="A7" s="62"/>
      <c r="B7" s="62"/>
      <c r="C7" s="62"/>
      <c r="D7" s="62"/>
      <c r="E7" s="62" t="s">
        <v>72</v>
      </c>
      <c r="F7" s="62" t="s">
        <v>198</v>
      </c>
      <c r="G7" s="62" t="s">
        <v>199</v>
      </c>
      <c r="H7" s="62"/>
    </row>
    <row r="8" ht="26.05" customHeight="1" spans="1:8">
      <c r="A8" s="62">
        <v>431206</v>
      </c>
      <c r="B8" s="62" t="s">
        <v>75</v>
      </c>
      <c r="C8" s="9">
        <f>D8+E8+H8</f>
        <v>144</v>
      </c>
      <c r="D8" s="82">
        <v>8</v>
      </c>
      <c r="E8" s="9">
        <f>F8+G8</f>
        <v>90</v>
      </c>
      <c r="F8" s="82">
        <v>20</v>
      </c>
      <c r="G8" s="82">
        <v>70</v>
      </c>
      <c r="H8" s="82">
        <v>46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0" workbookViewId="0">
      <selection activeCell="B18" sqref="B18"/>
    </sheetView>
  </sheetViews>
  <sheetFormatPr defaultColWidth="10" defaultRowHeight="14" outlineLevelCol="4"/>
  <cols>
    <col min="1" max="1" width="14.3636363636364" style="76" customWidth="1"/>
    <col min="2" max="2" width="31.7272727272727" style="76" customWidth="1"/>
    <col min="3" max="5" width="16.4545454545455" style="77" customWidth="1"/>
    <col min="6" max="6" width="9.76363636363636" style="76" customWidth="1"/>
    <col min="7" max="16384" width="10" style="76"/>
  </cols>
  <sheetData>
    <row r="1" ht="20.7" customHeight="1" spans="1:5">
      <c r="A1" s="56" t="s">
        <v>200</v>
      </c>
      <c r="B1" s="56"/>
      <c r="C1" s="57"/>
      <c r="D1" s="57"/>
      <c r="E1" s="57"/>
    </row>
    <row r="2" ht="35.35" customHeight="1" spans="1:5">
      <c r="A2" s="58" t="s">
        <v>201</v>
      </c>
      <c r="B2" s="58"/>
      <c r="C2" s="58"/>
      <c r="D2" s="58"/>
      <c r="E2" s="58"/>
    </row>
    <row r="3" ht="29.3" customHeight="1" spans="1:5">
      <c r="A3" s="59" t="s">
        <v>2</v>
      </c>
      <c r="B3" s="59"/>
      <c r="C3" s="60"/>
      <c r="D3" s="60"/>
      <c r="E3" s="60"/>
    </row>
    <row r="4" ht="16.35" customHeight="1" spans="1:5">
      <c r="A4" s="61" t="s">
        <v>3</v>
      </c>
      <c r="B4" s="61"/>
      <c r="C4" s="57"/>
      <c r="D4" s="57"/>
      <c r="E4" s="57"/>
    </row>
    <row r="5" ht="22.8" customHeight="1" spans="1:5">
      <c r="A5" s="62" t="s">
        <v>96</v>
      </c>
      <c r="B5" s="62" t="s">
        <v>97</v>
      </c>
      <c r="C5" s="62" t="s">
        <v>202</v>
      </c>
      <c r="D5" s="62"/>
      <c r="E5" s="62"/>
    </row>
    <row r="6" ht="22.8" customHeight="1" spans="1:5">
      <c r="A6" s="62"/>
      <c r="B6" s="62"/>
      <c r="C6" s="62" t="s">
        <v>63</v>
      </c>
      <c r="D6" s="62" t="s">
        <v>78</v>
      </c>
      <c r="E6" s="62" t="s">
        <v>79</v>
      </c>
    </row>
    <row r="7" s="76" customFormat="1" ht="26.45" customHeight="1" spans="1:5">
      <c r="A7" s="8" t="s">
        <v>121</v>
      </c>
      <c r="B7" s="8" t="s">
        <v>122</v>
      </c>
      <c r="C7" s="78">
        <f t="shared" ref="C7:C21" si="0">D7+E7</f>
        <v>71494.5</v>
      </c>
      <c r="D7" s="78">
        <v>0</v>
      </c>
      <c r="E7" s="78">
        <f>E8+E13</f>
        <v>71494.5</v>
      </c>
    </row>
    <row r="8" s="76" customFormat="1" ht="26.45" customHeight="1" spans="1:5">
      <c r="A8" s="8" t="s">
        <v>203</v>
      </c>
      <c r="B8" s="8" t="s">
        <v>204</v>
      </c>
      <c r="C8" s="78">
        <f t="shared" si="0"/>
        <v>70960.5</v>
      </c>
      <c r="D8" s="78">
        <v>0</v>
      </c>
      <c r="E8" s="78">
        <f>SUM(E9:E12)</f>
        <v>70960.5</v>
      </c>
    </row>
    <row r="9" s="76" customFormat="1" ht="26.45" customHeight="1" spans="1:5">
      <c r="A9" s="8" t="s">
        <v>205</v>
      </c>
      <c r="B9" s="8" t="s">
        <v>206</v>
      </c>
      <c r="C9" s="78">
        <f t="shared" si="0"/>
        <v>56006</v>
      </c>
      <c r="D9" s="78">
        <v>0</v>
      </c>
      <c r="E9" s="78">
        <v>56006</v>
      </c>
    </row>
    <row r="10" s="76" customFormat="1" ht="26.45" customHeight="1" spans="1:5">
      <c r="A10" s="8" t="s">
        <v>207</v>
      </c>
      <c r="B10" s="8" t="s">
        <v>208</v>
      </c>
      <c r="C10" s="78">
        <f t="shared" si="0"/>
        <v>10000</v>
      </c>
      <c r="D10" s="78">
        <v>0</v>
      </c>
      <c r="E10" s="78">
        <v>10000</v>
      </c>
    </row>
    <row r="11" s="76" customFormat="1" ht="26.45" customHeight="1" spans="1:5">
      <c r="A11" s="8" t="s">
        <v>209</v>
      </c>
      <c r="B11" s="8" t="s">
        <v>210</v>
      </c>
      <c r="C11" s="78">
        <f t="shared" si="0"/>
        <v>4340</v>
      </c>
      <c r="D11" s="78">
        <v>0</v>
      </c>
      <c r="E11" s="78">
        <v>4340</v>
      </c>
    </row>
    <row r="12" s="76" customFormat="1" ht="26.45" customHeight="1" spans="1:5">
      <c r="A12" s="15">
        <v>2120806</v>
      </c>
      <c r="B12" s="8" t="s">
        <v>211</v>
      </c>
      <c r="C12" s="78">
        <f t="shared" si="0"/>
        <v>614.5</v>
      </c>
      <c r="D12" s="78">
        <v>0</v>
      </c>
      <c r="E12" s="78">
        <v>614.5</v>
      </c>
    </row>
    <row r="13" s="76" customFormat="1" ht="26.45" customHeight="1" spans="1:5">
      <c r="A13" s="8" t="s">
        <v>212</v>
      </c>
      <c r="B13" s="8" t="s">
        <v>213</v>
      </c>
      <c r="C13" s="78">
        <f t="shared" si="0"/>
        <v>534</v>
      </c>
      <c r="D13" s="78">
        <v>0</v>
      </c>
      <c r="E13" s="78">
        <f>E14</f>
        <v>534</v>
      </c>
    </row>
    <row r="14" s="76" customFormat="1" ht="26.45" customHeight="1" spans="1:5">
      <c r="A14" s="8" t="s">
        <v>214</v>
      </c>
      <c r="B14" s="8" t="s">
        <v>215</v>
      </c>
      <c r="C14" s="78">
        <f t="shared" si="0"/>
        <v>534</v>
      </c>
      <c r="D14" s="78">
        <v>0</v>
      </c>
      <c r="E14" s="78">
        <v>534</v>
      </c>
    </row>
    <row r="15" s="76" customFormat="1" ht="26.45" customHeight="1" spans="1:5">
      <c r="A15" s="79">
        <v>231</v>
      </c>
      <c r="B15" s="8" t="s">
        <v>216</v>
      </c>
      <c r="C15" s="78">
        <f t="shared" si="0"/>
        <v>25520</v>
      </c>
      <c r="D15" s="78"/>
      <c r="E15" s="78">
        <f>E16</f>
        <v>25520</v>
      </c>
    </row>
    <row r="16" s="76" customFormat="1" ht="26.45" customHeight="1" spans="1:5">
      <c r="A16" s="109" t="s">
        <v>217</v>
      </c>
      <c r="B16" s="8" t="s">
        <v>218</v>
      </c>
      <c r="C16" s="78">
        <f t="shared" si="0"/>
        <v>25520</v>
      </c>
      <c r="D16" s="78"/>
      <c r="E16" s="78">
        <f>E17</f>
        <v>25520</v>
      </c>
    </row>
    <row r="17" s="76" customFormat="1" ht="26.45" customHeight="1" spans="1:5">
      <c r="A17" s="15">
        <v>2310433</v>
      </c>
      <c r="B17" s="8" t="s">
        <v>219</v>
      </c>
      <c r="C17" s="78">
        <f t="shared" si="0"/>
        <v>25520</v>
      </c>
      <c r="D17" s="78"/>
      <c r="E17" s="78">
        <v>25520</v>
      </c>
    </row>
    <row r="18" s="76" customFormat="1" ht="26.45" customHeight="1" spans="1:5">
      <c r="A18" s="8" t="s">
        <v>159</v>
      </c>
      <c r="B18" s="8" t="s">
        <v>160</v>
      </c>
      <c r="C18" s="78">
        <f t="shared" si="0"/>
        <v>17500</v>
      </c>
      <c r="D18" s="78">
        <v>0</v>
      </c>
      <c r="E18" s="78">
        <f>E19</f>
        <v>17500</v>
      </c>
    </row>
    <row r="19" s="76" customFormat="1" ht="26.45" customHeight="1" spans="1:5">
      <c r="A19" s="8" t="s">
        <v>220</v>
      </c>
      <c r="B19" s="8" t="s">
        <v>221</v>
      </c>
      <c r="C19" s="78">
        <f t="shared" si="0"/>
        <v>17500</v>
      </c>
      <c r="D19" s="78">
        <v>0</v>
      </c>
      <c r="E19" s="78">
        <f>E20</f>
        <v>17500</v>
      </c>
    </row>
    <row r="20" s="76" customFormat="1" ht="26.45" customHeight="1" spans="1:5">
      <c r="A20" s="8" t="s">
        <v>222</v>
      </c>
      <c r="B20" s="8" t="s">
        <v>223</v>
      </c>
      <c r="C20" s="78">
        <f t="shared" si="0"/>
        <v>17500</v>
      </c>
      <c r="D20" s="78">
        <v>0</v>
      </c>
      <c r="E20" s="78">
        <v>17500</v>
      </c>
    </row>
    <row r="21" ht="26.45" customHeight="1" spans="1:5">
      <c r="A21" s="62" t="s">
        <v>165</v>
      </c>
      <c r="B21" s="62"/>
      <c r="C21" s="69">
        <f t="shared" si="0"/>
        <v>114514.5</v>
      </c>
      <c r="D21" s="69">
        <v>0</v>
      </c>
      <c r="E21" s="69">
        <f>E7+E15+E18</f>
        <v>114514.5</v>
      </c>
    </row>
    <row r="22" ht="27.6" customHeight="1" spans="1:5">
      <c r="A22" s="80" t="s">
        <v>224</v>
      </c>
      <c r="B22" s="80"/>
      <c r="C22" s="81"/>
      <c r="D22" s="81"/>
      <c r="E22" s="81"/>
    </row>
    <row r="23" spans="1:1">
      <c r="A23" s="76" t="s">
        <v>225</v>
      </c>
    </row>
  </sheetData>
  <mergeCells count="8">
    <mergeCell ref="A2:E2"/>
    <mergeCell ref="A3:E3"/>
    <mergeCell ref="A4:E4"/>
    <mergeCell ref="C5:E5"/>
    <mergeCell ref="A21:B21"/>
    <mergeCell ref="A22:E22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6"/>
  <sheetViews>
    <sheetView topLeftCell="A97" workbookViewId="0">
      <selection activeCell="D101" sqref="D101"/>
    </sheetView>
  </sheetViews>
  <sheetFormatPr defaultColWidth="10" defaultRowHeight="14"/>
  <cols>
    <col min="1" max="1" width="9.38181818181818" customWidth="1"/>
    <col min="2" max="2" width="31" customWidth="1"/>
    <col min="3" max="3" width="16.6363636363636" customWidth="1"/>
    <col min="4" max="4" width="9.88181818181818" style="55" customWidth="1"/>
    <col min="5" max="5" width="9.76363636363636" style="55" customWidth="1"/>
    <col min="6" max="6" width="9.25454545454545" style="55" customWidth="1"/>
    <col min="7" max="7" width="11.1363636363636" style="55" customWidth="1"/>
    <col min="8" max="8" width="11.1363636363636" customWidth="1"/>
    <col min="9" max="9" width="9.37272727272727" style="55" customWidth="1"/>
    <col min="10" max="10" width="5.25454545454545" customWidth="1"/>
    <col min="11" max="11" width="4.88181818181818" customWidth="1"/>
    <col min="12" max="12" width="5" customWidth="1"/>
    <col min="13" max="13" width="9.54545454545454" customWidth="1"/>
    <col min="14" max="15" width="9.27272727272727" customWidth="1"/>
    <col min="16" max="16" width="11.1363636363636" customWidth="1"/>
    <col min="17" max="17" width="8.18181818181818" customWidth="1"/>
    <col min="18" max="18" width="6.63636363636364" customWidth="1"/>
    <col min="19" max="19" width="6.25454545454545" customWidth="1"/>
    <col min="20" max="20" width="6.75454545454545" customWidth="1"/>
    <col min="21" max="21" width="9.76363636363636" customWidth="1"/>
  </cols>
  <sheetData>
    <row r="1" ht="16.35" customHeight="1" spans="1:20">
      <c r="A1" s="56" t="s">
        <v>226</v>
      </c>
      <c r="B1" s="56"/>
      <c r="C1" s="56"/>
      <c r="D1" s="57"/>
      <c r="E1" s="57"/>
      <c r="F1" s="57"/>
      <c r="G1" s="57"/>
      <c r="H1" s="56"/>
      <c r="I1" s="57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34.5" customHeight="1" spans="1:20">
      <c r="A2" s="58" t="s">
        <v>227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9.3" customHeight="1" spans="1:20">
      <c r="A3" s="59" t="s">
        <v>2</v>
      </c>
      <c r="B3" s="59"/>
      <c r="C3" s="59"/>
      <c r="D3" s="60"/>
      <c r="E3" s="60"/>
      <c r="F3" s="60"/>
      <c r="G3" s="60"/>
      <c r="H3" s="59"/>
      <c r="I3" s="60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ht="16.35" customHeight="1" spans="1:20">
      <c r="A4" s="61" t="s">
        <v>3</v>
      </c>
      <c r="B4" s="61"/>
      <c r="C4" s="61"/>
      <c r="D4" s="57"/>
      <c r="E4" s="57"/>
      <c r="F4" s="57"/>
      <c r="G4" s="57"/>
      <c r="H4" s="61"/>
      <c r="I4" s="57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ht="24.15" customHeight="1" spans="1:20">
      <c r="A5" s="62" t="s">
        <v>228</v>
      </c>
      <c r="B5" s="62" t="s">
        <v>229</v>
      </c>
      <c r="C5" s="62" t="s">
        <v>230</v>
      </c>
      <c r="D5" s="62" t="s">
        <v>63</v>
      </c>
      <c r="E5" s="62" t="s">
        <v>231</v>
      </c>
      <c r="F5" s="62"/>
      <c r="G5" s="62"/>
      <c r="H5" s="62"/>
      <c r="I5" s="62"/>
      <c r="J5" s="62"/>
      <c r="K5" s="62"/>
      <c r="L5" s="62"/>
      <c r="M5" s="62" t="s">
        <v>232</v>
      </c>
      <c r="N5" s="62"/>
      <c r="O5" s="62"/>
      <c r="P5" s="62"/>
      <c r="Q5" s="62"/>
      <c r="R5" s="62"/>
      <c r="S5" s="62"/>
      <c r="T5" s="62"/>
    </row>
    <row r="6" ht="40.5" customHeight="1" spans="1:20">
      <c r="A6" s="62"/>
      <c r="B6" s="62"/>
      <c r="C6" s="62"/>
      <c r="D6" s="62"/>
      <c r="E6" s="63" t="s">
        <v>72</v>
      </c>
      <c r="F6" s="62" t="s">
        <v>233</v>
      </c>
      <c r="G6" s="64"/>
      <c r="H6" s="62"/>
      <c r="I6" s="62" t="s">
        <v>234</v>
      </c>
      <c r="J6" s="62" t="s">
        <v>235</v>
      </c>
      <c r="K6" s="62" t="s">
        <v>236</v>
      </c>
      <c r="L6" s="62" t="s">
        <v>237</v>
      </c>
      <c r="M6" s="62" t="s">
        <v>72</v>
      </c>
      <c r="N6" s="62" t="s">
        <v>233</v>
      </c>
      <c r="O6" s="62"/>
      <c r="P6" s="62"/>
      <c r="Q6" s="62" t="s">
        <v>234</v>
      </c>
      <c r="R6" s="62" t="s">
        <v>235</v>
      </c>
      <c r="S6" s="62" t="s">
        <v>236</v>
      </c>
      <c r="T6" s="62" t="s">
        <v>237</v>
      </c>
    </row>
    <row r="7" ht="40.5" customHeight="1" spans="1:20">
      <c r="A7" s="62"/>
      <c r="B7" s="62"/>
      <c r="C7" s="62"/>
      <c r="D7" s="62"/>
      <c r="E7" s="63"/>
      <c r="F7" s="65" t="s">
        <v>72</v>
      </c>
      <c r="G7" s="66" t="s">
        <v>238</v>
      </c>
      <c r="H7" s="67" t="s">
        <v>239</v>
      </c>
      <c r="I7" s="62"/>
      <c r="J7" s="62"/>
      <c r="K7" s="62"/>
      <c r="L7" s="62"/>
      <c r="M7" s="62"/>
      <c r="N7" s="62" t="s">
        <v>72</v>
      </c>
      <c r="O7" s="62" t="s">
        <v>238</v>
      </c>
      <c r="P7" s="68" t="s">
        <v>239</v>
      </c>
      <c r="Q7" s="62"/>
      <c r="R7" s="62"/>
      <c r="S7" s="62"/>
      <c r="T7" s="62"/>
    </row>
    <row r="8" customFormat="1" ht="26.05" customHeight="1" spans="1:20">
      <c r="A8" s="68" t="s">
        <v>82</v>
      </c>
      <c r="B8" s="68"/>
      <c r="C8" s="68"/>
      <c r="D8" s="69">
        <f t="shared" ref="D8:L8" si="0">SUM(D9:D100)</f>
        <v>8274.9898</v>
      </c>
      <c r="E8" s="69">
        <f t="shared" si="0"/>
        <v>8274.9898</v>
      </c>
      <c r="F8" s="69">
        <f t="shared" si="0"/>
        <v>6618.9781</v>
      </c>
      <c r="G8" s="69">
        <f t="shared" si="0"/>
        <v>6618.9781</v>
      </c>
      <c r="H8" s="69">
        <f t="shared" si="0"/>
        <v>0</v>
      </c>
      <c r="I8" s="69">
        <f t="shared" si="0"/>
        <v>1656.0117</v>
      </c>
      <c r="J8" s="69">
        <f t="shared" si="0"/>
        <v>0</v>
      </c>
      <c r="K8" s="69">
        <f t="shared" si="0"/>
        <v>0</v>
      </c>
      <c r="L8" s="69">
        <f t="shared" si="0"/>
        <v>0</v>
      </c>
      <c r="M8" s="69">
        <f t="shared" ref="M8:T8" si="1">SUM(M9:M100)</f>
        <v>0</v>
      </c>
      <c r="N8" s="69">
        <f t="shared" si="1"/>
        <v>0</v>
      </c>
      <c r="O8" s="69">
        <f t="shared" si="1"/>
        <v>0</v>
      </c>
      <c r="P8" s="69">
        <f t="shared" si="1"/>
        <v>0</v>
      </c>
      <c r="Q8" s="69">
        <f t="shared" si="1"/>
        <v>0</v>
      </c>
      <c r="R8" s="69">
        <f t="shared" si="1"/>
        <v>0</v>
      </c>
      <c r="S8" s="69">
        <f t="shared" si="1"/>
        <v>0</v>
      </c>
      <c r="T8" s="69">
        <f t="shared" si="1"/>
        <v>0</v>
      </c>
    </row>
    <row r="9" customFormat="1" ht="26.05" customHeight="1" spans="1:20">
      <c r="A9" s="70" t="s">
        <v>82</v>
      </c>
      <c r="B9" s="71" t="s">
        <v>240</v>
      </c>
      <c r="C9" s="71" t="s">
        <v>241</v>
      </c>
      <c r="D9" s="72">
        <f>E9+M9</f>
        <v>125</v>
      </c>
      <c r="E9" s="72">
        <f>F9+I9+J9+K9+L9</f>
        <v>125</v>
      </c>
      <c r="F9" s="72">
        <f>G9+H9</f>
        <v>125</v>
      </c>
      <c r="G9" s="72">
        <v>125</v>
      </c>
      <c r="H9" s="73"/>
      <c r="I9" s="72"/>
      <c r="J9" s="73"/>
      <c r="K9" s="73"/>
      <c r="L9" s="73"/>
      <c r="M9" s="71"/>
      <c r="N9" s="73"/>
      <c r="O9" s="73"/>
      <c r="P9" s="73"/>
      <c r="Q9" s="73"/>
      <c r="R9" s="73"/>
      <c r="S9" s="73"/>
      <c r="T9" s="73"/>
    </row>
    <row r="10" customFormat="1" ht="26.05" customHeight="1" spans="1:20">
      <c r="A10" s="74"/>
      <c r="B10" s="71" t="s">
        <v>242</v>
      </c>
      <c r="C10" s="71" t="s">
        <v>241</v>
      </c>
      <c r="D10" s="72">
        <f t="shared" ref="D10:D41" si="2">E10+M10</f>
        <v>60</v>
      </c>
      <c r="E10" s="72">
        <f t="shared" ref="E10:E41" si="3">F10+I10+J10+K10+L10</f>
        <v>60</v>
      </c>
      <c r="F10" s="72">
        <f t="shared" ref="F10:F41" si="4">G10+H10</f>
        <v>60</v>
      </c>
      <c r="G10" s="72">
        <v>60</v>
      </c>
      <c r="H10" s="73"/>
      <c r="I10" s="72"/>
      <c r="J10" s="73"/>
      <c r="K10" s="73"/>
      <c r="L10" s="73"/>
      <c r="M10" s="71"/>
      <c r="N10" s="73"/>
      <c r="O10" s="73"/>
      <c r="P10" s="73"/>
      <c r="Q10" s="73"/>
      <c r="R10" s="73"/>
      <c r="S10" s="73"/>
      <c r="T10" s="73"/>
    </row>
    <row r="11" customFormat="1" ht="26.05" customHeight="1" spans="1:20">
      <c r="A11" s="74"/>
      <c r="B11" s="71" t="s">
        <v>243</v>
      </c>
      <c r="C11" s="71" t="s">
        <v>241</v>
      </c>
      <c r="D11" s="72">
        <f t="shared" si="2"/>
        <v>70</v>
      </c>
      <c r="E11" s="72">
        <f t="shared" si="3"/>
        <v>70</v>
      </c>
      <c r="F11" s="72">
        <f t="shared" si="4"/>
        <v>70</v>
      </c>
      <c r="G11" s="72">
        <v>70</v>
      </c>
      <c r="H11" s="73"/>
      <c r="I11" s="72"/>
      <c r="J11" s="73"/>
      <c r="K11" s="73"/>
      <c r="L11" s="73"/>
      <c r="M11" s="71"/>
      <c r="N11" s="73"/>
      <c r="O11" s="73"/>
      <c r="P11" s="73"/>
      <c r="Q11" s="73"/>
      <c r="R11" s="73"/>
      <c r="S11" s="73"/>
      <c r="T11" s="73"/>
    </row>
    <row r="12" customFormat="1" ht="26.05" customHeight="1" spans="1:20">
      <c r="A12" s="74"/>
      <c r="B12" s="71" t="s">
        <v>244</v>
      </c>
      <c r="C12" s="71" t="s">
        <v>241</v>
      </c>
      <c r="D12" s="72">
        <f t="shared" si="2"/>
        <v>5</v>
      </c>
      <c r="E12" s="72">
        <f t="shared" si="3"/>
        <v>5</v>
      </c>
      <c r="F12" s="72">
        <f t="shared" si="4"/>
        <v>5</v>
      </c>
      <c r="G12" s="72">
        <v>5</v>
      </c>
      <c r="H12" s="73"/>
      <c r="I12" s="72"/>
      <c r="J12" s="73"/>
      <c r="K12" s="73"/>
      <c r="L12" s="73"/>
      <c r="M12" s="71"/>
      <c r="N12" s="73"/>
      <c r="O12" s="73"/>
      <c r="P12" s="73"/>
      <c r="Q12" s="73"/>
      <c r="R12" s="73"/>
      <c r="S12" s="73"/>
      <c r="T12" s="73"/>
    </row>
    <row r="13" customFormat="1" ht="26.05" customHeight="1" spans="1:20">
      <c r="A13" s="74"/>
      <c r="B13" s="71" t="s">
        <v>245</v>
      </c>
      <c r="C13" s="71" t="s">
        <v>241</v>
      </c>
      <c r="D13" s="72">
        <f t="shared" si="2"/>
        <v>6</v>
      </c>
      <c r="E13" s="72">
        <f t="shared" si="3"/>
        <v>6</v>
      </c>
      <c r="F13" s="72">
        <f t="shared" si="4"/>
        <v>6</v>
      </c>
      <c r="G13" s="72">
        <v>6</v>
      </c>
      <c r="H13" s="73"/>
      <c r="I13" s="72"/>
      <c r="J13" s="73"/>
      <c r="K13" s="73"/>
      <c r="L13" s="73"/>
      <c r="M13" s="71"/>
      <c r="N13" s="73"/>
      <c r="O13" s="73"/>
      <c r="P13" s="73"/>
      <c r="Q13" s="73"/>
      <c r="R13" s="73"/>
      <c r="S13" s="73"/>
      <c r="T13" s="73"/>
    </row>
    <row r="14" customFormat="1" ht="26.05" customHeight="1" spans="1:20">
      <c r="A14" s="74"/>
      <c r="B14" s="71" t="s">
        <v>246</v>
      </c>
      <c r="C14" s="71" t="s">
        <v>241</v>
      </c>
      <c r="D14" s="72">
        <f t="shared" si="2"/>
        <v>20</v>
      </c>
      <c r="E14" s="72">
        <f t="shared" si="3"/>
        <v>20</v>
      </c>
      <c r="F14" s="72">
        <f t="shared" si="4"/>
        <v>20</v>
      </c>
      <c r="G14" s="72">
        <v>20</v>
      </c>
      <c r="H14" s="73"/>
      <c r="I14" s="72"/>
      <c r="J14" s="73"/>
      <c r="K14" s="73"/>
      <c r="L14" s="73"/>
      <c r="M14" s="71"/>
      <c r="N14" s="73"/>
      <c r="O14" s="73"/>
      <c r="P14" s="73"/>
      <c r="Q14" s="73"/>
      <c r="R14" s="73"/>
      <c r="S14" s="73"/>
      <c r="T14" s="73"/>
    </row>
    <row r="15" customFormat="1" ht="26.05" customHeight="1" spans="1:20">
      <c r="A15" s="74"/>
      <c r="B15" s="71" t="s">
        <v>247</v>
      </c>
      <c r="C15" s="71" t="s">
        <v>241</v>
      </c>
      <c r="D15" s="72">
        <f t="shared" si="2"/>
        <v>27.72</v>
      </c>
      <c r="E15" s="72">
        <f t="shared" si="3"/>
        <v>27.72</v>
      </c>
      <c r="F15" s="72">
        <f t="shared" si="4"/>
        <v>27.72</v>
      </c>
      <c r="G15" s="72">
        <v>27.72</v>
      </c>
      <c r="H15" s="73"/>
      <c r="I15" s="72"/>
      <c r="J15" s="73"/>
      <c r="K15" s="73"/>
      <c r="L15" s="73"/>
      <c r="M15" s="71"/>
      <c r="N15" s="73"/>
      <c r="O15" s="73"/>
      <c r="P15" s="73"/>
      <c r="Q15" s="73"/>
      <c r="R15" s="73"/>
      <c r="S15" s="73"/>
      <c r="T15" s="73"/>
    </row>
    <row r="16" customFormat="1" ht="26.05" customHeight="1" spans="1:20">
      <c r="A16" s="74"/>
      <c r="B16" s="71" t="s">
        <v>248</v>
      </c>
      <c r="C16" s="71" t="s">
        <v>241</v>
      </c>
      <c r="D16" s="72">
        <f t="shared" si="2"/>
        <v>7</v>
      </c>
      <c r="E16" s="72">
        <f t="shared" si="3"/>
        <v>7</v>
      </c>
      <c r="F16" s="72">
        <f t="shared" si="4"/>
        <v>7</v>
      </c>
      <c r="G16" s="72">
        <v>7</v>
      </c>
      <c r="H16" s="73"/>
      <c r="I16" s="72"/>
      <c r="J16" s="73"/>
      <c r="K16" s="73"/>
      <c r="L16" s="73"/>
      <c r="M16" s="71"/>
      <c r="N16" s="73"/>
      <c r="O16" s="73"/>
      <c r="P16" s="73"/>
      <c r="Q16" s="73"/>
      <c r="R16" s="73"/>
      <c r="S16" s="73"/>
      <c r="T16" s="73"/>
    </row>
    <row r="17" customFormat="1" ht="26.05" customHeight="1" spans="1:20">
      <c r="A17" s="74"/>
      <c r="B17" s="71" t="s">
        <v>249</v>
      </c>
      <c r="C17" s="71" t="s">
        <v>241</v>
      </c>
      <c r="D17" s="72">
        <f t="shared" si="2"/>
        <v>26</v>
      </c>
      <c r="E17" s="72">
        <f t="shared" si="3"/>
        <v>26</v>
      </c>
      <c r="F17" s="72">
        <f t="shared" si="4"/>
        <v>26</v>
      </c>
      <c r="G17" s="72">
        <v>26</v>
      </c>
      <c r="H17" s="73"/>
      <c r="I17" s="72"/>
      <c r="J17" s="73"/>
      <c r="K17" s="73"/>
      <c r="L17" s="73"/>
      <c r="M17" s="71"/>
      <c r="N17" s="73"/>
      <c r="O17" s="73"/>
      <c r="P17" s="73"/>
      <c r="Q17" s="73"/>
      <c r="R17" s="73"/>
      <c r="S17" s="73"/>
      <c r="T17" s="73"/>
    </row>
    <row r="18" customFormat="1" ht="26.05" customHeight="1" spans="1:20">
      <c r="A18" s="74"/>
      <c r="B18" s="71" t="s">
        <v>250</v>
      </c>
      <c r="C18" s="71" t="s">
        <v>241</v>
      </c>
      <c r="D18" s="72">
        <f t="shared" si="2"/>
        <v>4.84</v>
      </c>
      <c r="E18" s="72">
        <f t="shared" si="3"/>
        <v>4.84</v>
      </c>
      <c r="F18" s="72">
        <f t="shared" si="4"/>
        <v>4.84</v>
      </c>
      <c r="G18" s="72">
        <v>4.84</v>
      </c>
      <c r="H18" s="73"/>
      <c r="I18" s="72"/>
      <c r="J18" s="73"/>
      <c r="K18" s="73"/>
      <c r="L18" s="73"/>
      <c r="M18" s="71"/>
      <c r="N18" s="73"/>
      <c r="O18" s="73"/>
      <c r="P18" s="73"/>
      <c r="Q18" s="73"/>
      <c r="R18" s="73"/>
      <c r="S18" s="73"/>
      <c r="T18" s="73"/>
    </row>
    <row r="19" customFormat="1" ht="26.05" customHeight="1" spans="1:20">
      <c r="A19" s="74"/>
      <c r="B19" s="71" t="s">
        <v>251</v>
      </c>
      <c r="C19" s="71" t="s">
        <v>241</v>
      </c>
      <c r="D19" s="72">
        <f t="shared" si="2"/>
        <v>4</v>
      </c>
      <c r="E19" s="72">
        <f t="shared" si="3"/>
        <v>4</v>
      </c>
      <c r="F19" s="72">
        <f t="shared" si="4"/>
        <v>4</v>
      </c>
      <c r="G19" s="72">
        <v>4</v>
      </c>
      <c r="H19" s="73"/>
      <c r="I19" s="72"/>
      <c r="J19" s="73"/>
      <c r="K19" s="73"/>
      <c r="L19" s="73"/>
      <c r="M19" s="71"/>
      <c r="N19" s="73"/>
      <c r="O19" s="73"/>
      <c r="P19" s="73"/>
      <c r="Q19" s="73"/>
      <c r="R19" s="73"/>
      <c r="S19" s="73"/>
      <c r="T19" s="73"/>
    </row>
    <row r="20" customFormat="1" ht="26.05" customHeight="1" spans="1:20">
      <c r="A20" s="74"/>
      <c r="B20" s="71" t="s">
        <v>252</v>
      </c>
      <c r="C20" s="71" t="s">
        <v>241</v>
      </c>
      <c r="D20" s="72">
        <f t="shared" si="2"/>
        <v>7.5</v>
      </c>
      <c r="E20" s="72">
        <f t="shared" si="3"/>
        <v>7.5</v>
      </c>
      <c r="F20" s="72">
        <f t="shared" si="4"/>
        <v>7.5</v>
      </c>
      <c r="G20" s="72">
        <v>7.5</v>
      </c>
      <c r="H20" s="73"/>
      <c r="I20" s="72"/>
      <c r="J20" s="73"/>
      <c r="K20" s="73"/>
      <c r="L20" s="73"/>
      <c r="M20" s="71"/>
      <c r="N20" s="73"/>
      <c r="O20" s="73"/>
      <c r="P20" s="73"/>
      <c r="Q20" s="73"/>
      <c r="R20" s="73"/>
      <c r="S20" s="73"/>
      <c r="T20" s="73"/>
    </row>
    <row r="21" customFormat="1" ht="26.05" customHeight="1" spans="1:20">
      <c r="A21" s="74"/>
      <c r="B21" s="71" t="s">
        <v>253</v>
      </c>
      <c r="C21" s="71" t="s">
        <v>241</v>
      </c>
      <c r="D21" s="72">
        <f t="shared" si="2"/>
        <v>37</v>
      </c>
      <c r="E21" s="72">
        <f t="shared" si="3"/>
        <v>37</v>
      </c>
      <c r="F21" s="72">
        <f t="shared" si="4"/>
        <v>37</v>
      </c>
      <c r="G21" s="72">
        <v>37</v>
      </c>
      <c r="H21" s="73"/>
      <c r="I21" s="72"/>
      <c r="J21" s="73"/>
      <c r="K21" s="73"/>
      <c r="L21" s="73"/>
      <c r="M21" s="71"/>
      <c r="N21" s="73"/>
      <c r="O21" s="73"/>
      <c r="P21" s="73"/>
      <c r="Q21" s="73"/>
      <c r="R21" s="73"/>
      <c r="S21" s="73"/>
      <c r="T21" s="73"/>
    </row>
    <row r="22" customFormat="1" ht="26.05" customHeight="1" spans="1:20">
      <c r="A22" s="74"/>
      <c r="B22" s="71" t="s">
        <v>254</v>
      </c>
      <c r="C22" s="71" t="s">
        <v>241</v>
      </c>
      <c r="D22" s="72">
        <f t="shared" si="2"/>
        <v>20</v>
      </c>
      <c r="E22" s="72">
        <f t="shared" si="3"/>
        <v>20</v>
      </c>
      <c r="F22" s="72">
        <f t="shared" si="4"/>
        <v>20</v>
      </c>
      <c r="G22" s="72">
        <v>20</v>
      </c>
      <c r="H22" s="73"/>
      <c r="I22" s="72"/>
      <c r="J22" s="73"/>
      <c r="K22" s="73"/>
      <c r="L22" s="73"/>
      <c r="M22" s="71"/>
      <c r="N22" s="73"/>
      <c r="O22" s="73"/>
      <c r="P22" s="73"/>
      <c r="Q22" s="73"/>
      <c r="R22" s="73"/>
      <c r="S22" s="73"/>
      <c r="T22" s="73"/>
    </row>
    <row r="23" customFormat="1" ht="26.05" customHeight="1" spans="1:20">
      <c r="A23" s="74"/>
      <c r="B23" s="71" t="s">
        <v>255</v>
      </c>
      <c r="C23" s="71" t="s">
        <v>241</v>
      </c>
      <c r="D23" s="72">
        <f t="shared" si="2"/>
        <v>3.94</v>
      </c>
      <c r="E23" s="72">
        <f t="shared" si="3"/>
        <v>3.94</v>
      </c>
      <c r="F23" s="72">
        <f t="shared" si="4"/>
        <v>3.94</v>
      </c>
      <c r="G23" s="72">
        <v>3.94</v>
      </c>
      <c r="H23" s="73"/>
      <c r="I23" s="72"/>
      <c r="J23" s="73"/>
      <c r="K23" s="73"/>
      <c r="L23" s="73"/>
      <c r="M23" s="71"/>
      <c r="N23" s="73"/>
      <c r="O23" s="73"/>
      <c r="P23" s="73"/>
      <c r="Q23" s="73"/>
      <c r="R23" s="73"/>
      <c r="S23" s="73"/>
      <c r="T23" s="73"/>
    </row>
    <row r="24" customFormat="1" ht="26.05" customHeight="1" spans="1:20">
      <c r="A24" s="74"/>
      <c r="B24" s="71" t="s">
        <v>256</v>
      </c>
      <c r="C24" s="71" t="s">
        <v>241</v>
      </c>
      <c r="D24" s="72">
        <f t="shared" si="2"/>
        <v>20</v>
      </c>
      <c r="E24" s="72">
        <f t="shared" si="3"/>
        <v>20</v>
      </c>
      <c r="F24" s="72">
        <f t="shared" si="4"/>
        <v>20</v>
      </c>
      <c r="G24" s="72">
        <v>20</v>
      </c>
      <c r="H24" s="73"/>
      <c r="I24" s="72"/>
      <c r="J24" s="73"/>
      <c r="K24" s="73"/>
      <c r="L24" s="73"/>
      <c r="M24" s="71"/>
      <c r="N24" s="73"/>
      <c r="O24" s="73"/>
      <c r="P24" s="73"/>
      <c r="Q24" s="73"/>
      <c r="R24" s="73"/>
      <c r="S24" s="73"/>
      <c r="T24" s="73"/>
    </row>
    <row r="25" customFormat="1" ht="26.05" customHeight="1" spans="1:20">
      <c r="A25" s="74"/>
      <c r="B25" s="71" t="s">
        <v>257</v>
      </c>
      <c r="C25" s="71" t="s">
        <v>241</v>
      </c>
      <c r="D25" s="72">
        <f t="shared" si="2"/>
        <v>10</v>
      </c>
      <c r="E25" s="72">
        <f t="shared" si="3"/>
        <v>10</v>
      </c>
      <c r="F25" s="72">
        <f t="shared" si="4"/>
        <v>10</v>
      </c>
      <c r="G25" s="72">
        <v>10</v>
      </c>
      <c r="H25" s="73"/>
      <c r="I25" s="72"/>
      <c r="J25" s="73"/>
      <c r="K25" s="73"/>
      <c r="L25" s="73"/>
      <c r="M25" s="71"/>
      <c r="N25" s="73"/>
      <c r="O25" s="73"/>
      <c r="P25" s="73"/>
      <c r="Q25" s="73"/>
      <c r="R25" s="73"/>
      <c r="S25" s="73"/>
      <c r="T25" s="73"/>
    </row>
    <row r="26" customFormat="1" ht="26.05" customHeight="1" spans="1:20">
      <c r="A26" s="74"/>
      <c r="B26" s="71" t="s">
        <v>258</v>
      </c>
      <c r="C26" s="71" t="s">
        <v>241</v>
      </c>
      <c r="D26" s="72">
        <f t="shared" si="2"/>
        <v>50</v>
      </c>
      <c r="E26" s="72">
        <f t="shared" si="3"/>
        <v>50</v>
      </c>
      <c r="F26" s="72">
        <f t="shared" si="4"/>
        <v>50</v>
      </c>
      <c r="G26" s="72">
        <v>50</v>
      </c>
      <c r="H26" s="73"/>
      <c r="I26" s="72"/>
      <c r="J26" s="73"/>
      <c r="K26" s="73"/>
      <c r="L26" s="73"/>
      <c r="M26" s="71"/>
      <c r="N26" s="73"/>
      <c r="O26" s="73"/>
      <c r="P26" s="73"/>
      <c r="Q26" s="73"/>
      <c r="R26" s="73"/>
      <c r="S26" s="73"/>
      <c r="T26" s="73"/>
    </row>
    <row r="27" customFormat="1" ht="26.05" customHeight="1" spans="1:20">
      <c r="A27" s="74"/>
      <c r="B27" s="71" t="s">
        <v>259</v>
      </c>
      <c r="C27" s="71" t="s">
        <v>241</v>
      </c>
      <c r="D27" s="72">
        <f t="shared" si="2"/>
        <v>10</v>
      </c>
      <c r="E27" s="72">
        <f t="shared" si="3"/>
        <v>10</v>
      </c>
      <c r="F27" s="72">
        <f t="shared" si="4"/>
        <v>10</v>
      </c>
      <c r="G27" s="72">
        <v>10</v>
      </c>
      <c r="H27" s="73"/>
      <c r="I27" s="72"/>
      <c r="J27" s="73"/>
      <c r="K27" s="73"/>
      <c r="L27" s="73"/>
      <c r="M27" s="71"/>
      <c r="N27" s="73"/>
      <c r="O27" s="73"/>
      <c r="P27" s="73"/>
      <c r="Q27" s="73"/>
      <c r="R27" s="73"/>
      <c r="S27" s="73"/>
      <c r="T27" s="73"/>
    </row>
    <row r="28" customFormat="1" ht="26.05" customHeight="1" spans="1:20">
      <c r="A28" s="74"/>
      <c r="B28" s="71" t="s">
        <v>260</v>
      </c>
      <c r="C28" s="71" t="s">
        <v>241</v>
      </c>
      <c r="D28" s="72">
        <f t="shared" si="2"/>
        <v>30</v>
      </c>
      <c r="E28" s="72">
        <f t="shared" si="3"/>
        <v>30</v>
      </c>
      <c r="F28" s="72">
        <f t="shared" si="4"/>
        <v>30</v>
      </c>
      <c r="G28" s="72">
        <v>30</v>
      </c>
      <c r="H28" s="73"/>
      <c r="I28" s="72"/>
      <c r="J28" s="73"/>
      <c r="K28" s="73"/>
      <c r="L28" s="73"/>
      <c r="M28" s="71"/>
      <c r="N28" s="73"/>
      <c r="O28" s="73"/>
      <c r="P28" s="73"/>
      <c r="Q28" s="73"/>
      <c r="R28" s="73"/>
      <c r="S28" s="73"/>
      <c r="T28" s="73"/>
    </row>
    <row r="29" customFormat="1" ht="26.05" customHeight="1" spans="1:20">
      <c r="A29" s="74"/>
      <c r="B29" s="71" t="s">
        <v>261</v>
      </c>
      <c r="C29" s="71" t="s">
        <v>241</v>
      </c>
      <c r="D29" s="72">
        <f t="shared" si="2"/>
        <v>15</v>
      </c>
      <c r="E29" s="72">
        <f t="shared" si="3"/>
        <v>15</v>
      </c>
      <c r="F29" s="72">
        <f t="shared" si="4"/>
        <v>15</v>
      </c>
      <c r="G29" s="72">
        <v>15</v>
      </c>
      <c r="H29" s="73"/>
      <c r="I29" s="72"/>
      <c r="J29" s="73"/>
      <c r="K29" s="73"/>
      <c r="L29" s="73"/>
      <c r="M29" s="71"/>
      <c r="N29" s="73"/>
      <c r="O29" s="73"/>
      <c r="P29" s="73"/>
      <c r="Q29" s="73"/>
      <c r="R29" s="73"/>
      <c r="S29" s="73"/>
      <c r="T29" s="73"/>
    </row>
    <row r="30" customFormat="1" ht="26.05" customHeight="1" spans="1:20">
      <c r="A30" s="74"/>
      <c r="B30" s="71" t="s">
        <v>262</v>
      </c>
      <c r="C30" s="71" t="s">
        <v>241</v>
      </c>
      <c r="D30" s="72">
        <f t="shared" si="2"/>
        <v>15</v>
      </c>
      <c r="E30" s="72">
        <f t="shared" si="3"/>
        <v>15</v>
      </c>
      <c r="F30" s="72">
        <f t="shared" si="4"/>
        <v>15</v>
      </c>
      <c r="G30" s="72">
        <v>15</v>
      </c>
      <c r="H30" s="73"/>
      <c r="I30" s="72"/>
      <c r="J30" s="73"/>
      <c r="K30" s="73"/>
      <c r="L30" s="73"/>
      <c r="M30" s="71"/>
      <c r="N30" s="73"/>
      <c r="O30" s="73"/>
      <c r="P30" s="73"/>
      <c r="Q30" s="73"/>
      <c r="R30" s="73"/>
      <c r="S30" s="73"/>
      <c r="T30" s="73"/>
    </row>
    <row r="31" customFormat="1" ht="26.05" customHeight="1" spans="1:20">
      <c r="A31" s="74"/>
      <c r="B31" s="71" t="s">
        <v>263</v>
      </c>
      <c r="C31" s="71" t="s">
        <v>241</v>
      </c>
      <c r="D31" s="72">
        <f t="shared" si="2"/>
        <v>43.144</v>
      </c>
      <c r="E31" s="72">
        <f t="shared" si="3"/>
        <v>43.144</v>
      </c>
      <c r="F31" s="72">
        <f t="shared" si="4"/>
        <v>43.144</v>
      </c>
      <c r="G31" s="72">
        <v>43.144</v>
      </c>
      <c r="H31" s="73"/>
      <c r="I31" s="72"/>
      <c r="J31" s="73"/>
      <c r="K31" s="73"/>
      <c r="L31" s="73"/>
      <c r="M31" s="71"/>
      <c r="N31" s="73"/>
      <c r="O31" s="73"/>
      <c r="P31" s="73"/>
      <c r="Q31" s="73"/>
      <c r="R31" s="73"/>
      <c r="S31" s="73"/>
      <c r="T31" s="73"/>
    </row>
    <row r="32" customFormat="1" ht="26.05" customHeight="1" spans="1:20">
      <c r="A32" s="74"/>
      <c r="B32" s="71" t="s">
        <v>264</v>
      </c>
      <c r="C32" s="71" t="s">
        <v>241</v>
      </c>
      <c r="D32" s="72">
        <f t="shared" si="2"/>
        <v>20</v>
      </c>
      <c r="E32" s="72">
        <f t="shared" si="3"/>
        <v>20</v>
      </c>
      <c r="F32" s="72">
        <f t="shared" si="4"/>
        <v>20</v>
      </c>
      <c r="G32" s="72">
        <v>20</v>
      </c>
      <c r="H32" s="73"/>
      <c r="I32" s="72"/>
      <c r="J32" s="73"/>
      <c r="K32" s="73"/>
      <c r="L32" s="73"/>
      <c r="M32" s="71"/>
      <c r="N32" s="73"/>
      <c r="O32" s="73"/>
      <c r="P32" s="73"/>
      <c r="Q32" s="73"/>
      <c r="R32" s="73"/>
      <c r="S32" s="73"/>
      <c r="T32" s="73"/>
    </row>
    <row r="33" customFormat="1" ht="26.05" customHeight="1" spans="1:20">
      <c r="A33" s="74"/>
      <c r="B33" s="71" t="s">
        <v>265</v>
      </c>
      <c r="C33" s="71" t="s">
        <v>241</v>
      </c>
      <c r="D33" s="72">
        <f t="shared" si="2"/>
        <v>212</v>
      </c>
      <c r="E33" s="72">
        <f t="shared" si="3"/>
        <v>212</v>
      </c>
      <c r="F33" s="72">
        <f t="shared" si="4"/>
        <v>212</v>
      </c>
      <c r="G33" s="72">
        <v>212</v>
      </c>
      <c r="H33" s="73"/>
      <c r="I33" s="72"/>
      <c r="J33" s="73"/>
      <c r="K33" s="73"/>
      <c r="L33" s="73"/>
      <c r="M33" s="71"/>
      <c r="N33" s="73"/>
      <c r="O33" s="73"/>
      <c r="P33" s="73"/>
      <c r="Q33" s="73"/>
      <c r="R33" s="73"/>
      <c r="S33" s="73"/>
      <c r="T33" s="73"/>
    </row>
    <row r="34" customFormat="1" ht="26.05" customHeight="1" spans="1:20">
      <c r="A34" s="74"/>
      <c r="B34" s="71" t="s">
        <v>266</v>
      </c>
      <c r="C34" s="71" t="s">
        <v>241</v>
      </c>
      <c r="D34" s="72">
        <f t="shared" si="2"/>
        <v>69.5</v>
      </c>
      <c r="E34" s="72">
        <f t="shared" si="3"/>
        <v>69.5</v>
      </c>
      <c r="F34" s="72">
        <f t="shared" si="4"/>
        <v>69.5</v>
      </c>
      <c r="G34" s="72">
        <v>69.5</v>
      </c>
      <c r="H34" s="73"/>
      <c r="I34" s="72"/>
      <c r="J34" s="73"/>
      <c r="K34" s="73"/>
      <c r="L34" s="73"/>
      <c r="M34" s="71"/>
      <c r="N34" s="73"/>
      <c r="O34" s="73"/>
      <c r="P34" s="73"/>
      <c r="Q34" s="73"/>
      <c r="R34" s="73"/>
      <c r="S34" s="73"/>
      <c r="T34" s="73"/>
    </row>
    <row r="35" customFormat="1" ht="26.05" customHeight="1" spans="1:20">
      <c r="A35" s="74"/>
      <c r="B35" s="71" t="s">
        <v>267</v>
      </c>
      <c r="C35" s="71" t="s">
        <v>241</v>
      </c>
      <c r="D35" s="72">
        <f t="shared" si="2"/>
        <v>776</v>
      </c>
      <c r="E35" s="72">
        <f t="shared" si="3"/>
        <v>776</v>
      </c>
      <c r="F35" s="72">
        <f t="shared" si="4"/>
        <v>776</v>
      </c>
      <c r="G35" s="72">
        <v>776</v>
      </c>
      <c r="H35" s="73"/>
      <c r="I35" s="72"/>
      <c r="J35" s="73"/>
      <c r="K35" s="73"/>
      <c r="L35" s="73"/>
      <c r="M35" s="71"/>
      <c r="N35" s="73"/>
      <c r="O35" s="73"/>
      <c r="P35" s="73"/>
      <c r="Q35" s="73"/>
      <c r="R35" s="73"/>
      <c r="S35" s="73"/>
      <c r="T35" s="73"/>
    </row>
    <row r="36" customFormat="1" ht="26.05" customHeight="1" spans="1:20">
      <c r="A36" s="74"/>
      <c r="B36" s="71" t="s">
        <v>268</v>
      </c>
      <c r="C36" s="71" t="s">
        <v>241</v>
      </c>
      <c r="D36" s="72">
        <f t="shared" si="2"/>
        <v>20</v>
      </c>
      <c r="E36" s="72">
        <f t="shared" si="3"/>
        <v>20</v>
      </c>
      <c r="F36" s="72">
        <f t="shared" si="4"/>
        <v>20</v>
      </c>
      <c r="G36" s="72">
        <v>20</v>
      </c>
      <c r="H36" s="73"/>
      <c r="I36" s="72"/>
      <c r="J36" s="73"/>
      <c r="K36" s="73"/>
      <c r="L36" s="73"/>
      <c r="M36" s="71"/>
      <c r="N36" s="73"/>
      <c r="O36" s="73"/>
      <c r="P36" s="73"/>
      <c r="Q36" s="73"/>
      <c r="R36" s="73"/>
      <c r="S36" s="73"/>
      <c r="T36" s="73"/>
    </row>
    <row r="37" customFormat="1" ht="26.05" customHeight="1" spans="1:20">
      <c r="A37" s="74"/>
      <c r="B37" s="71" t="s">
        <v>269</v>
      </c>
      <c r="C37" s="71" t="s">
        <v>241</v>
      </c>
      <c r="D37" s="72">
        <f t="shared" si="2"/>
        <v>3</v>
      </c>
      <c r="E37" s="72">
        <f t="shared" si="3"/>
        <v>3</v>
      </c>
      <c r="F37" s="72">
        <f t="shared" si="4"/>
        <v>3</v>
      </c>
      <c r="G37" s="72">
        <v>3</v>
      </c>
      <c r="H37" s="73"/>
      <c r="I37" s="72"/>
      <c r="J37" s="73"/>
      <c r="K37" s="73"/>
      <c r="L37" s="73"/>
      <c r="M37" s="71"/>
      <c r="N37" s="73"/>
      <c r="O37" s="73"/>
      <c r="P37" s="73"/>
      <c r="Q37" s="73"/>
      <c r="R37" s="73"/>
      <c r="S37" s="73"/>
      <c r="T37" s="73"/>
    </row>
    <row r="38" customFormat="1" ht="26.05" customHeight="1" spans="1:20">
      <c r="A38" s="74"/>
      <c r="B38" s="71" t="s">
        <v>270</v>
      </c>
      <c r="C38" s="71" t="s">
        <v>241</v>
      </c>
      <c r="D38" s="72">
        <f t="shared" si="2"/>
        <v>55</v>
      </c>
      <c r="E38" s="72">
        <f t="shared" si="3"/>
        <v>55</v>
      </c>
      <c r="F38" s="72">
        <f t="shared" si="4"/>
        <v>55</v>
      </c>
      <c r="G38" s="72">
        <v>55</v>
      </c>
      <c r="H38" s="73"/>
      <c r="I38" s="72"/>
      <c r="J38" s="73"/>
      <c r="K38" s="73"/>
      <c r="L38" s="73"/>
      <c r="M38" s="71"/>
      <c r="N38" s="73"/>
      <c r="O38" s="73"/>
      <c r="P38" s="73"/>
      <c r="Q38" s="73"/>
      <c r="R38" s="73"/>
      <c r="S38" s="73"/>
      <c r="T38" s="73"/>
    </row>
    <row r="39" customFormat="1" ht="26.05" customHeight="1" spans="1:20">
      <c r="A39" s="74"/>
      <c r="B39" s="71" t="s">
        <v>271</v>
      </c>
      <c r="C39" s="71" t="s">
        <v>241</v>
      </c>
      <c r="D39" s="72">
        <f t="shared" si="2"/>
        <v>5</v>
      </c>
      <c r="E39" s="72">
        <f t="shared" si="3"/>
        <v>5</v>
      </c>
      <c r="F39" s="72">
        <f t="shared" si="4"/>
        <v>5</v>
      </c>
      <c r="G39" s="72">
        <v>5</v>
      </c>
      <c r="H39" s="73"/>
      <c r="I39" s="72"/>
      <c r="J39" s="73"/>
      <c r="K39" s="73"/>
      <c r="L39" s="73"/>
      <c r="M39" s="71"/>
      <c r="N39" s="73"/>
      <c r="O39" s="73"/>
      <c r="P39" s="73"/>
      <c r="Q39" s="73"/>
      <c r="R39" s="73"/>
      <c r="S39" s="73"/>
      <c r="T39" s="73"/>
    </row>
    <row r="40" customFormat="1" ht="26.05" customHeight="1" spans="1:20">
      <c r="A40" s="74"/>
      <c r="B40" s="71" t="s">
        <v>272</v>
      </c>
      <c r="C40" s="71" t="s">
        <v>241</v>
      </c>
      <c r="D40" s="72">
        <f t="shared" si="2"/>
        <v>10</v>
      </c>
      <c r="E40" s="72">
        <f t="shared" si="3"/>
        <v>10</v>
      </c>
      <c r="F40" s="72">
        <f t="shared" si="4"/>
        <v>10</v>
      </c>
      <c r="G40" s="72">
        <v>10</v>
      </c>
      <c r="H40" s="73"/>
      <c r="I40" s="72"/>
      <c r="J40" s="73"/>
      <c r="K40" s="73"/>
      <c r="L40" s="73"/>
      <c r="M40" s="71"/>
      <c r="N40" s="73"/>
      <c r="O40" s="73"/>
      <c r="P40" s="73"/>
      <c r="Q40" s="73"/>
      <c r="R40" s="73"/>
      <c r="S40" s="73"/>
      <c r="T40" s="73"/>
    </row>
    <row r="41" customFormat="1" ht="26.05" customHeight="1" spans="1:20">
      <c r="A41" s="74"/>
      <c r="B41" s="71" t="s">
        <v>273</v>
      </c>
      <c r="C41" s="71" t="s">
        <v>241</v>
      </c>
      <c r="D41" s="72">
        <f t="shared" si="2"/>
        <v>30</v>
      </c>
      <c r="E41" s="72">
        <f t="shared" si="3"/>
        <v>30</v>
      </c>
      <c r="F41" s="72">
        <f t="shared" si="4"/>
        <v>30</v>
      </c>
      <c r="G41" s="72">
        <v>30</v>
      </c>
      <c r="H41" s="73"/>
      <c r="I41" s="72"/>
      <c r="J41" s="73"/>
      <c r="K41" s="73"/>
      <c r="L41" s="73"/>
      <c r="M41" s="71"/>
      <c r="N41" s="73"/>
      <c r="O41" s="73"/>
      <c r="P41" s="73"/>
      <c r="Q41" s="73"/>
      <c r="R41" s="73"/>
      <c r="S41" s="73"/>
      <c r="T41" s="73"/>
    </row>
    <row r="42" customFormat="1" ht="26.05" customHeight="1" spans="1:20">
      <c r="A42" s="74"/>
      <c r="B42" s="71" t="s">
        <v>274</v>
      </c>
      <c r="C42" s="71" t="s">
        <v>241</v>
      </c>
      <c r="D42" s="72">
        <f t="shared" ref="D42:D73" si="5">E42+M42</f>
        <v>60</v>
      </c>
      <c r="E42" s="72">
        <f t="shared" ref="E42:E73" si="6">F42+I42+J42+K42+L42</f>
        <v>60</v>
      </c>
      <c r="F42" s="72">
        <f t="shared" ref="F42:F82" si="7">G42+H42</f>
        <v>60</v>
      </c>
      <c r="G42" s="72">
        <v>60</v>
      </c>
      <c r="H42" s="73"/>
      <c r="I42" s="72"/>
      <c r="J42" s="73"/>
      <c r="K42" s="73"/>
      <c r="L42" s="73"/>
      <c r="M42" s="71"/>
      <c r="N42" s="73"/>
      <c r="O42" s="73"/>
      <c r="P42" s="73"/>
      <c r="Q42" s="73"/>
      <c r="R42" s="73"/>
      <c r="S42" s="73"/>
      <c r="T42" s="73"/>
    </row>
    <row r="43" customFormat="1" ht="26.05" customHeight="1" spans="1:20">
      <c r="A43" s="74"/>
      <c r="B43" s="71" t="s">
        <v>275</v>
      </c>
      <c r="C43" s="71" t="s">
        <v>241</v>
      </c>
      <c r="D43" s="72">
        <f t="shared" si="5"/>
        <v>14</v>
      </c>
      <c r="E43" s="72">
        <f t="shared" si="6"/>
        <v>14</v>
      </c>
      <c r="F43" s="72">
        <f t="shared" si="7"/>
        <v>14</v>
      </c>
      <c r="G43" s="72">
        <v>14</v>
      </c>
      <c r="H43" s="73"/>
      <c r="I43" s="72"/>
      <c r="J43" s="73"/>
      <c r="K43" s="73"/>
      <c r="L43" s="73"/>
      <c r="M43" s="71"/>
      <c r="N43" s="73"/>
      <c r="O43" s="73"/>
      <c r="P43" s="73"/>
      <c r="Q43" s="73"/>
      <c r="R43" s="73"/>
      <c r="S43" s="73"/>
      <c r="T43" s="73"/>
    </row>
    <row r="44" customFormat="1" ht="26.05" customHeight="1" spans="1:20">
      <c r="A44" s="74"/>
      <c r="B44" s="71" t="s">
        <v>276</v>
      </c>
      <c r="C44" s="71" t="s">
        <v>241</v>
      </c>
      <c r="D44" s="72">
        <f t="shared" si="5"/>
        <v>6</v>
      </c>
      <c r="E44" s="72">
        <f t="shared" si="6"/>
        <v>6</v>
      </c>
      <c r="F44" s="72">
        <f t="shared" si="7"/>
        <v>6</v>
      </c>
      <c r="G44" s="72">
        <v>6</v>
      </c>
      <c r="H44" s="73"/>
      <c r="I44" s="72"/>
      <c r="J44" s="73"/>
      <c r="K44" s="73"/>
      <c r="L44" s="73"/>
      <c r="M44" s="71"/>
      <c r="N44" s="73"/>
      <c r="O44" s="73"/>
      <c r="P44" s="73"/>
      <c r="Q44" s="73"/>
      <c r="R44" s="73"/>
      <c r="S44" s="73"/>
      <c r="T44" s="73"/>
    </row>
    <row r="45" customFormat="1" ht="26.05" customHeight="1" spans="1:20">
      <c r="A45" s="74"/>
      <c r="B45" s="71" t="s">
        <v>277</v>
      </c>
      <c r="C45" s="71" t="s">
        <v>241</v>
      </c>
      <c r="D45" s="72">
        <f t="shared" si="5"/>
        <v>305</v>
      </c>
      <c r="E45" s="72">
        <f t="shared" si="6"/>
        <v>305</v>
      </c>
      <c r="F45" s="72">
        <f t="shared" si="7"/>
        <v>305</v>
      </c>
      <c r="G45" s="72">
        <v>305</v>
      </c>
      <c r="H45" s="73"/>
      <c r="I45" s="72"/>
      <c r="J45" s="73"/>
      <c r="K45" s="73"/>
      <c r="L45" s="73"/>
      <c r="M45" s="71"/>
      <c r="N45" s="73"/>
      <c r="O45" s="73"/>
      <c r="P45" s="73"/>
      <c r="Q45" s="73"/>
      <c r="R45" s="73"/>
      <c r="S45" s="73"/>
      <c r="T45" s="73"/>
    </row>
    <row r="46" customFormat="1" ht="26.05" customHeight="1" spans="1:20">
      <c r="A46" s="74"/>
      <c r="B46" s="71" t="s">
        <v>278</v>
      </c>
      <c r="C46" s="71" t="s">
        <v>241</v>
      </c>
      <c r="D46" s="72">
        <f t="shared" si="5"/>
        <v>15</v>
      </c>
      <c r="E46" s="72">
        <f t="shared" si="6"/>
        <v>15</v>
      </c>
      <c r="F46" s="72">
        <f t="shared" si="7"/>
        <v>15</v>
      </c>
      <c r="G46" s="72">
        <v>15</v>
      </c>
      <c r="H46" s="73"/>
      <c r="I46" s="72"/>
      <c r="J46" s="73"/>
      <c r="K46" s="73"/>
      <c r="L46" s="73"/>
      <c r="M46" s="71"/>
      <c r="N46" s="73"/>
      <c r="O46" s="73"/>
      <c r="P46" s="73"/>
      <c r="Q46" s="73"/>
      <c r="R46" s="73"/>
      <c r="S46" s="73"/>
      <c r="T46" s="73"/>
    </row>
    <row r="47" customFormat="1" ht="26.05" customHeight="1" spans="1:20">
      <c r="A47" s="74"/>
      <c r="B47" s="71" t="s">
        <v>279</v>
      </c>
      <c r="C47" s="71" t="s">
        <v>241</v>
      </c>
      <c r="D47" s="72">
        <f t="shared" si="5"/>
        <v>15</v>
      </c>
      <c r="E47" s="72">
        <f t="shared" si="6"/>
        <v>15</v>
      </c>
      <c r="F47" s="72">
        <f t="shared" si="7"/>
        <v>15</v>
      </c>
      <c r="G47" s="72">
        <v>15</v>
      </c>
      <c r="H47" s="73"/>
      <c r="I47" s="72"/>
      <c r="J47" s="73"/>
      <c r="K47" s="73"/>
      <c r="L47" s="73"/>
      <c r="M47" s="71"/>
      <c r="N47" s="73"/>
      <c r="O47" s="73"/>
      <c r="P47" s="73"/>
      <c r="Q47" s="73"/>
      <c r="R47" s="73"/>
      <c r="S47" s="73"/>
      <c r="T47" s="73"/>
    </row>
    <row r="48" customFormat="1" ht="26.05" customHeight="1" spans="1:20">
      <c r="A48" s="74"/>
      <c r="B48" s="71" t="s">
        <v>280</v>
      </c>
      <c r="C48" s="71" t="s">
        <v>241</v>
      </c>
      <c r="D48" s="72">
        <f t="shared" si="5"/>
        <v>15</v>
      </c>
      <c r="E48" s="72">
        <f t="shared" si="6"/>
        <v>15</v>
      </c>
      <c r="F48" s="72">
        <f t="shared" si="7"/>
        <v>15</v>
      </c>
      <c r="G48" s="72">
        <v>15</v>
      </c>
      <c r="H48" s="73"/>
      <c r="I48" s="72"/>
      <c r="J48" s="73"/>
      <c r="K48" s="73"/>
      <c r="L48" s="73"/>
      <c r="M48" s="71"/>
      <c r="N48" s="73"/>
      <c r="O48" s="73"/>
      <c r="P48" s="73"/>
      <c r="Q48" s="73"/>
      <c r="R48" s="73"/>
      <c r="S48" s="73"/>
      <c r="T48" s="73"/>
    </row>
    <row r="49" customFormat="1" ht="26.05" customHeight="1" spans="1:20">
      <c r="A49" s="74"/>
      <c r="B49" s="71" t="s">
        <v>281</v>
      </c>
      <c r="C49" s="71" t="s">
        <v>241</v>
      </c>
      <c r="D49" s="72">
        <f t="shared" si="5"/>
        <v>15</v>
      </c>
      <c r="E49" s="72">
        <f t="shared" si="6"/>
        <v>15</v>
      </c>
      <c r="F49" s="72">
        <f t="shared" si="7"/>
        <v>15</v>
      </c>
      <c r="G49" s="72">
        <v>15</v>
      </c>
      <c r="H49" s="73"/>
      <c r="I49" s="72"/>
      <c r="J49" s="73"/>
      <c r="K49" s="73"/>
      <c r="L49" s="73"/>
      <c r="M49" s="71"/>
      <c r="N49" s="73"/>
      <c r="O49" s="73"/>
      <c r="P49" s="73"/>
      <c r="Q49" s="73"/>
      <c r="R49" s="73"/>
      <c r="S49" s="73"/>
      <c r="T49" s="73"/>
    </row>
    <row r="50" customFormat="1" ht="26.05" customHeight="1" spans="1:20">
      <c r="A50" s="74"/>
      <c r="B50" s="71" t="s">
        <v>282</v>
      </c>
      <c r="C50" s="71" t="s">
        <v>241</v>
      </c>
      <c r="D50" s="72">
        <f t="shared" si="5"/>
        <v>12</v>
      </c>
      <c r="E50" s="72">
        <f t="shared" si="6"/>
        <v>12</v>
      </c>
      <c r="F50" s="72">
        <f t="shared" si="7"/>
        <v>12</v>
      </c>
      <c r="G50" s="72">
        <v>12</v>
      </c>
      <c r="H50" s="73"/>
      <c r="I50" s="72"/>
      <c r="J50" s="73"/>
      <c r="K50" s="73"/>
      <c r="L50" s="73"/>
      <c r="M50" s="71"/>
      <c r="N50" s="73"/>
      <c r="O50" s="73"/>
      <c r="P50" s="73"/>
      <c r="Q50" s="73"/>
      <c r="R50" s="73"/>
      <c r="S50" s="73"/>
      <c r="T50" s="73"/>
    </row>
    <row r="51" customFormat="1" ht="26.05" customHeight="1" spans="1:20">
      <c r="A51" s="74"/>
      <c r="B51" s="71" t="s">
        <v>283</v>
      </c>
      <c r="C51" s="71" t="s">
        <v>241</v>
      </c>
      <c r="D51" s="72">
        <f t="shared" si="5"/>
        <v>20</v>
      </c>
      <c r="E51" s="72">
        <f t="shared" si="6"/>
        <v>20</v>
      </c>
      <c r="F51" s="72"/>
      <c r="G51" s="72"/>
      <c r="H51" s="73"/>
      <c r="I51" s="72">
        <v>20</v>
      </c>
      <c r="J51" s="73"/>
      <c r="K51" s="73"/>
      <c r="L51" s="73"/>
      <c r="M51" s="71"/>
      <c r="N51" s="73"/>
      <c r="O51" s="73"/>
      <c r="P51" s="73"/>
      <c r="Q51" s="73"/>
      <c r="R51" s="73"/>
      <c r="S51" s="73"/>
      <c r="T51" s="73"/>
    </row>
    <row r="52" customFormat="1" ht="26.05" customHeight="1" spans="1:20">
      <c r="A52" s="74"/>
      <c r="B52" s="71" t="s">
        <v>284</v>
      </c>
      <c r="C52" s="71" t="s">
        <v>241</v>
      </c>
      <c r="D52" s="72">
        <f t="shared" si="5"/>
        <v>100</v>
      </c>
      <c r="E52" s="72">
        <f t="shared" si="6"/>
        <v>100</v>
      </c>
      <c r="F52" s="72"/>
      <c r="G52" s="72"/>
      <c r="H52" s="73"/>
      <c r="I52" s="72">
        <v>100</v>
      </c>
      <c r="J52" s="73"/>
      <c r="K52" s="73"/>
      <c r="L52" s="73"/>
      <c r="M52" s="71"/>
      <c r="N52" s="73"/>
      <c r="O52" s="73"/>
      <c r="P52" s="73"/>
      <c r="Q52" s="73"/>
      <c r="R52" s="73"/>
      <c r="S52" s="73"/>
      <c r="T52" s="73"/>
    </row>
    <row r="53" customFormat="1" ht="26.05" customHeight="1" spans="1:20">
      <c r="A53" s="74"/>
      <c r="B53" s="71" t="s">
        <v>285</v>
      </c>
      <c r="C53" s="71" t="s">
        <v>241</v>
      </c>
      <c r="D53" s="72">
        <f t="shared" si="5"/>
        <v>187</v>
      </c>
      <c r="E53" s="72">
        <f t="shared" si="6"/>
        <v>187</v>
      </c>
      <c r="F53" s="72"/>
      <c r="G53" s="72"/>
      <c r="H53" s="73"/>
      <c r="I53" s="72">
        <v>187</v>
      </c>
      <c r="J53" s="73"/>
      <c r="K53" s="73"/>
      <c r="L53" s="73"/>
      <c r="M53" s="71"/>
      <c r="N53" s="73"/>
      <c r="O53" s="73"/>
      <c r="P53" s="73"/>
      <c r="Q53" s="73"/>
      <c r="R53" s="73"/>
      <c r="S53" s="73"/>
      <c r="T53" s="73"/>
    </row>
    <row r="54" customFormat="1" ht="26.05" customHeight="1" spans="1:20">
      <c r="A54" s="74"/>
      <c r="B54" s="71" t="s">
        <v>286</v>
      </c>
      <c r="C54" s="71" t="s">
        <v>241</v>
      </c>
      <c r="D54" s="72">
        <f t="shared" si="5"/>
        <v>15</v>
      </c>
      <c r="E54" s="72">
        <f t="shared" si="6"/>
        <v>15</v>
      </c>
      <c r="F54" s="72"/>
      <c r="G54" s="72"/>
      <c r="H54" s="73"/>
      <c r="I54" s="72">
        <v>15</v>
      </c>
      <c r="J54" s="73"/>
      <c r="K54" s="73"/>
      <c r="L54" s="73"/>
      <c r="M54" s="71"/>
      <c r="N54" s="73"/>
      <c r="O54" s="73"/>
      <c r="P54" s="73"/>
      <c r="Q54" s="73"/>
      <c r="R54" s="73"/>
      <c r="S54" s="73"/>
      <c r="T54" s="73"/>
    </row>
    <row r="55" customFormat="1" ht="26.05" customHeight="1" spans="1:20">
      <c r="A55" s="74"/>
      <c r="B55" s="71" t="s">
        <v>287</v>
      </c>
      <c r="C55" s="71" t="s">
        <v>241</v>
      </c>
      <c r="D55" s="72">
        <f t="shared" si="5"/>
        <v>183.1</v>
      </c>
      <c r="E55" s="72">
        <f t="shared" si="6"/>
        <v>183.1</v>
      </c>
      <c r="F55" s="72"/>
      <c r="G55" s="72"/>
      <c r="H55" s="73"/>
      <c r="I55" s="72">
        <v>183.1</v>
      </c>
      <c r="J55" s="73"/>
      <c r="K55" s="73"/>
      <c r="L55" s="73"/>
      <c r="M55" s="71"/>
      <c r="N55" s="73"/>
      <c r="O55" s="73"/>
      <c r="P55" s="73"/>
      <c r="Q55" s="73"/>
      <c r="R55" s="73"/>
      <c r="S55" s="73"/>
      <c r="T55" s="73"/>
    </row>
    <row r="56" customFormat="1" ht="26.05" customHeight="1" spans="1:20">
      <c r="A56" s="74"/>
      <c r="B56" s="71" t="s">
        <v>288</v>
      </c>
      <c r="C56" s="71" t="s">
        <v>241</v>
      </c>
      <c r="D56" s="72">
        <f t="shared" si="5"/>
        <v>30</v>
      </c>
      <c r="E56" s="72">
        <f t="shared" si="6"/>
        <v>30</v>
      </c>
      <c r="F56" s="72"/>
      <c r="G56" s="72"/>
      <c r="H56" s="73"/>
      <c r="I56" s="72">
        <v>30</v>
      </c>
      <c r="J56" s="73"/>
      <c r="K56" s="73"/>
      <c r="L56" s="73"/>
      <c r="M56" s="71"/>
      <c r="N56" s="73"/>
      <c r="O56" s="73"/>
      <c r="P56" s="73"/>
      <c r="Q56" s="73"/>
      <c r="R56" s="73"/>
      <c r="S56" s="73"/>
      <c r="T56" s="73"/>
    </row>
    <row r="57" customFormat="1" ht="26.05" customHeight="1" spans="1:20">
      <c r="A57" s="74"/>
      <c r="B57" s="71" t="s">
        <v>289</v>
      </c>
      <c r="C57" s="71" t="s">
        <v>290</v>
      </c>
      <c r="D57" s="72">
        <f t="shared" si="5"/>
        <v>70</v>
      </c>
      <c r="E57" s="72">
        <f t="shared" si="6"/>
        <v>70</v>
      </c>
      <c r="F57" s="72">
        <f t="shared" si="7"/>
        <v>70</v>
      </c>
      <c r="G57" s="72">
        <v>70</v>
      </c>
      <c r="H57" s="73"/>
      <c r="I57" s="72"/>
      <c r="J57" s="73"/>
      <c r="K57" s="73"/>
      <c r="L57" s="73"/>
      <c r="M57" s="71"/>
      <c r="N57" s="73"/>
      <c r="O57" s="73"/>
      <c r="P57" s="73"/>
      <c r="Q57" s="73"/>
      <c r="R57" s="73"/>
      <c r="S57" s="73"/>
      <c r="T57" s="73"/>
    </row>
    <row r="58" customFormat="1" ht="26.05" customHeight="1" spans="1:20">
      <c r="A58" s="74"/>
      <c r="B58" s="71" t="s">
        <v>291</v>
      </c>
      <c r="C58" s="71" t="s">
        <v>290</v>
      </c>
      <c r="D58" s="72">
        <f t="shared" si="5"/>
        <v>63</v>
      </c>
      <c r="E58" s="72">
        <f t="shared" si="6"/>
        <v>63</v>
      </c>
      <c r="F58" s="72">
        <f t="shared" si="7"/>
        <v>63</v>
      </c>
      <c r="G58" s="72">
        <v>63</v>
      </c>
      <c r="H58" s="73"/>
      <c r="I58" s="72"/>
      <c r="J58" s="73"/>
      <c r="K58" s="73"/>
      <c r="L58" s="73"/>
      <c r="M58" s="71"/>
      <c r="N58" s="73"/>
      <c r="O58" s="73"/>
      <c r="P58" s="73"/>
      <c r="Q58" s="73"/>
      <c r="R58" s="73"/>
      <c r="S58" s="73"/>
      <c r="T58" s="73"/>
    </row>
    <row r="59" customFormat="1" ht="26.05" customHeight="1" spans="1:20">
      <c r="A59" s="74"/>
      <c r="B59" s="71" t="s">
        <v>292</v>
      </c>
      <c r="C59" s="71" t="s">
        <v>293</v>
      </c>
      <c r="D59" s="72">
        <f t="shared" si="5"/>
        <v>5</v>
      </c>
      <c r="E59" s="72">
        <f t="shared" si="6"/>
        <v>5</v>
      </c>
      <c r="F59" s="72">
        <f t="shared" si="7"/>
        <v>5</v>
      </c>
      <c r="G59" s="72">
        <v>5</v>
      </c>
      <c r="H59" s="73"/>
      <c r="I59" s="72"/>
      <c r="J59" s="73"/>
      <c r="K59" s="73"/>
      <c r="L59" s="73"/>
      <c r="M59" s="71"/>
      <c r="N59" s="73"/>
      <c r="O59" s="73"/>
      <c r="P59" s="73"/>
      <c r="Q59" s="73"/>
      <c r="R59" s="73"/>
      <c r="S59" s="73"/>
      <c r="T59" s="73"/>
    </row>
    <row r="60" customFormat="1" ht="26.05" customHeight="1" spans="1:20">
      <c r="A60" s="74"/>
      <c r="B60" s="71" t="s">
        <v>294</v>
      </c>
      <c r="C60" s="71" t="s">
        <v>293</v>
      </c>
      <c r="D60" s="72">
        <f t="shared" si="5"/>
        <v>108</v>
      </c>
      <c r="E60" s="72">
        <f t="shared" si="6"/>
        <v>108</v>
      </c>
      <c r="F60" s="72">
        <f t="shared" si="7"/>
        <v>108</v>
      </c>
      <c r="G60" s="72">
        <v>108</v>
      </c>
      <c r="H60" s="73"/>
      <c r="I60" s="72"/>
      <c r="J60" s="73"/>
      <c r="K60" s="73"/>
      <c r="L60" s="73"/>
      <c r="M60" s="71"/>
      <c r="N60" s="73"/>
      <c r="O60" s="73"/>
      <c r="P60" s="73"/>
      <c r="Q60" s="73"/>
      <c r="R60" s="73"/>
      <c r="S60" s="73"/>
      <c r="T60" s="73"/>
    </row>
    <row r="61" customFormat="1" ht="26.05" customHeight="1" spans="1:20">
      <c r="A61" s="74"/>
      <c r="B61" s="71" t="s">
        <v>295</v>
      </c>
      <c r="C61" s="71" t="s">
        <v>293</v>
      </c>
      <c r="D61" s="72">
        <f t="shared" si="5"/>
        <v>30</v>
      </c>
      <c r="E61" s="72">
        <f t="shared" si="6"/>
        <v>30</v>
      </c>
      <c r="F61" s="72">
        <f t="shared" si="7"/>
        <v>30</v>
      </c>
      <c r="G61" s="72">
        <v>30</v>
      </c>
      <c r="H61" s="73"/>
      <c r="I61" s="72"/>
      <c r="J61" s="73"/>
      <c r="K61" s="73"/>
      <c r="L61" s="73"/>
      <c r="M61" s="71"/>
      <c r="N61" s="73"/>
      <c r="O61" s="73"/>
      <c r="P61" s="73"/>
      <c r="Q61" s="73"/>
      <c r="R61" s="73"/>
      <c r="S61" s="73"/>
      <c r="T61" s="73"/>
    </row>
    <row r="62" customFormat="1" ht="26.05" customHeight="1" spans="1:20">
      <c r="A62" s="74"/>
      <c r="B62" s="71" t="s">
        <v>296</v>
      </c>
      <c r="C62" s="71" t="s">
        <v>293</v>
      </c>
      <c r="D62" s="72">
        <f t="shared" si="5"/>
        <v>56.4433</v>
      </c>
      <c r="E62" s="72">
        <f t="shared" si="6"/>
        <v>56.4433</v>
      </c>
      <c r="F62" s="72">
        <f t="shared" si="7"/>
        <v>56.4433</v>
      </c>
      <c r="G62" s="72">
        <v>56.4433</v>
      </c>
      <c r="H62" s="73"/>
      <c r="I62" s="72"/>
      <c r="J62" s="73"/>
      <c r="K62" s="73"/>
      <c r="L62" s="73"/>
      <c r="M62" s="71"/>
      <c r="N62" s="73"/>
      <c r="O62" s="73"/>
      <c r="P62" s="73"/>
      <c r="Q62" s="73"/>
      <c r="R62" s="73"/>
      <c r="S62" s="73"/>
      <c r="T62" s="73"/>
    </row>
    <row r="63" customFormat="1" ht="26.05" customHeight="1" spans="1:20">
      <c r="A63" s="74"/>
      <c r="B63" s="71" t="s">
        <v>297</v>
      </c>
      <c r="C63" s="71" t="s">
        <v>293</v>
      </c>
      <c r="D63" s="72">
        <f t="shared" si="5"/>
        <v>49</v>
      </c>
      <c r="E63" s="72">
        <f t="shared" si="6"/>
        <v>49</v>
      </c>
      <c r="F63" s="72">
        <f t="shared" si="7"/>
        <v>49</v>
      </c>
      <c r="G63" s="72">
        <v>49</v>
      </c>
      <c r="H63" s="73"/>
      <c r="I63" s="72"/>
      <c r="J63" s="73"/>
      <c r="K63" s="73"/>
      <c r="L63" s="73"/>
      <c r="M63" s="71"/>
      <c r="N63" s="73"/>
      <c r="O63" s="73"/>
      <c r="P63" s="73"/>
      <c r="Q63" s="73"/>
      <c r="R63" s="73"/>
      <c r="S63" s="73"/>
      <c r="T63" s="73"/>
    </row>
    <row r="64" customFormat="1" ht="26.05" customHeight="1" spans="1:20">
      <c r="A64" s="74"/>
      <c r="B64" s="71" t="s">
        <v>298</v>
      </c>
      <c r="C64" s="71" t="s">
        <v>293</v>
      </c>
      <c r="D64" s="72">
        <f t="shared" si="5"/>
        <v>31.43</v>
      </c>
      <c r="E64" s="72">
        <f t="shared" si="6"/>
        <v>31.43</v>
      </c>
      <c r="F64" s="72">
        <f t="shared" si="7"/>
        <v>31.43</v>
      </c>
      <c r="G64" s="72">
        <v>31.43</v>
      </c>
      <c r="H64" s="73"/>
      <c r="I64" s="72"/>
      <c r="J64" s="73"/>
      <c r="K64" s="73"/>
      <c r="L64" s="73"/>
      <c r="M64" s="71"/>
      <c r="N64" s="73"/>
      <c r="O64" s="73"/>
      <c r="P64" s="73"/>
      <c r="Q64" s="73"/>
      <c r="R64" s="73"/>
      <c r="S64" s="73"/>
      <c r="T64" s="73"/>
    </row>
    <row r="65" customFormat="1" ht="26.05" customHeight="1" spans="1:20">
      <c r="A65" s="74"/>
      <c r="B65" s="71" t="s">
        <v>299</v>
      </c>
      <c r="C65" s="71" t="s">
        <v>293</v>
      </c>
      <c r="D65" s="72">
        <f t="shared" si="5"/>
        <v>368.16</v>
      </c>
      <c r="E65" s="72">
        <f t="shared" si="6"/>
        <v>368.16</v>
      </c>
      <c r="F65" s="72">
        <f t="shared" si="7"/>
        <v>368.16</v>
      </c>
      <c r="G65" s="72">
        <v>368.16</v>
      </c>
      <c r="H65" s="73"/>
      <c r="I65" s="72"/>
      <c r="J65" s="73"/>
      <c r="K65" s="73"/>
      <c r="L65" s="73"/>
      <c r="M65" s="71"/>
      <c r="N65" s="73"/>
      <c r="O65" s="73"/>
      <c r="P65" s="73"/>
      <c r="Q65" s="73"/>
      <c r="R65" s="73"/>
      <c r="S65" s="73"/>
      <c r="T65" s="73"/>
    </row>
    <row r="66" customFormat="1" ht="26.05" customHeight="1" spans="1:20">
      <c r="A66" s="74"/>
      <c r="B66" s="71" t="s">
        <v>300</v>
      </c>
      <c r="C66" s="71" t="s">
        <v>293</v>
      </c>
      <c r="D66" s="72">
        <f t="shared" si="5"/>
        <v>1915</v>
      </c>
      <c r="E66" s="72">
        <f t="shared" si="6"/>
        <v>1915</v>
      </c>
      <c r="F66" s="72">
        <f t="shared" si="7"/>
        <v>1915</v>
      </c>
      <c r="G66" s="72">
        <v>1915</v>
      </c>
      <c r="H66" s="73"/>
      <c r="I66" s="72"/>
      <c r="J66" s="73"/>
      <c r="K66" s="73"/>
      <c r="L66" s="73"/>
      <c r="M66" s="71"/>
      <c r="N66" s="73"/>
      <c r="O66" s="73"/>
      <c r="P66" s="73"/>
      <c r="Q66" s="73"/>
      <c r="R66" s="73"/>
      <c r="S66" s="73"/>
      <c r="T66" s="73"/>
    </row>
    <row r="67" customFormat="1" ht="26.05" customHeight="1" spans="1:20">
      <c r="A67" s="74"/>
      <c r="B67" s="71" t="s">
        <v>301</v>
      </c>
      <c r="C67" s="71" t="s">
        <v>293</v>
      </c>
      <c r="D67" s="72">
        <f t="shared" si="5"/>
        <v>101.6121</v>
      </c>
      <c r="E67" s="72">
        <f t="shared" si="6"/>
        <v>101.6121</v>
      </c>
      <c r="F67" s="72">
        <f t="shared" si="7"/>
        <v>101.6121</v>
      </c>
      <c r="G67" s="72">
        <v>101.6121</v>
      </c>
      <c r="H67" s="73"/>
      <c r="I67" s="72"/>
      <c r="J67" s="73"/>
      <c r="K67" s="73"/>
      <c r="L67" s="73"/>
      <c r="M67" s="71"/>
      <c r="N67" s="73"/>
      <c r="O67" s="73"/>
      <c r="P67" s="73"/>
      <c r="Q67" s="73"/>
      <c r="R67" s="73"/>
      <c r="S67" s="73"/>
      <c r="T67" s="73"/>
    </row>
    <row r="68" customFormat="1" ht="26.05" customHeight="1" spans="1:20">
      <c r="A68" s="74"/>
      <c r="B68" s="71" t="s">
        <v>302</v>
      </c>
      <c r="C68" s="71" t="s">
        <v>293</v>
      </c>
      <c r="D68" s="72">
        <f t="shared" si="5"/>
        <v>36.2296</v>
      </c>
      <c r="E68" s="72">
        <f t="shared" si="6"/>
        <v>36.2296</v>
      </c>
      <c r="F68" s="72">
        <f t="shared" si="7"/>
        <v>36.2296</v>
      </c>
      <c r="G68" s="72">
        <v>36.2296</v>
      </c>
      <c r="H68" s="73"/>
      <c r="I68" s="72"/>
      <c r="J68" s="73"/>
      <c r="K68" s="73"/>
      <c r="L68" s="73"/>
      <c r="M68" s="71"/>
      <c r="N68" s="73"/>
      <c r="O68" s="73"/>
      <c r="P68" s="73"/>
      <c r="Q68" s="73"/>
      <c r="R68" s="73"/>
      <c r="S68" s="73"/>
      <c r="T68" s="73"/>
    </row>
    <row r="69" customFormat="1" ht="26.05" customHeight="1" spans="1:20">
      <c r="A69" s="74"/>
      <c r="B69" s="71" t="s">
        <v>303</v>
      </c>
      <c r="C69" s="71" t="s">
        <v>293</v>
      </c>
      <c r="D69" s="72">
        <f t="shared" si="5"/>
        <v>130.086</v>
      </c>
      <c r="E69" s="72">
        <f t="shared" si="6"/>
        <v>130.086</v>
      </c>
      <c r="F69" s="72">
        <f t="shared" si="7"/>
        <v>130.086</v>
      </c>
      <c r="G69" s="72">
        <v>130.086</v>
      </c>
      <c r="H69" s="73"/>
      <c r="I69" s="72"/>
      <c r="J69" s="73"/>
      <c r="K69" s="73"/>
      <c r="L69" s="73"/>
      <c r="M69" s="71"/>
      <c r="N69" s="73"/>
      <c r="O69" s="73"/>
      <c r="P69" s="73"/>
      <c r="Q69" s="73"/>
      <c r="R69" s="73"/>
      <c r="S69" s="73"/>
      <c r="T69" s="73"/>
    </row>
    <row r="70" customFormat="1" ht="26.05" customHeight="1" spans="1:20">
      <c r="A70" s="74"/>
      <c r="B70" s="71" t="s">
        <v>304</v>
      </c>
      <c r="C70" s="71" t="s">
        <v>293</v>
      </c>
      <c r="D70" s="72">
        <f t="shared" si="5"/>
        <v>38.8</v>
      </c>
      <c r="E70" s="72">
        <f t="shared" si="6"/>
        <v>38.8</v>
      </c>
      <c r="F70" s="72">
        <f t="shared" si="7"/>
        <v>38.8</v>
      </c>
      <c r="G70" s="72">
        <v>38.8</v>
      </c>
      <c r="H70" s="73"/>
      <c r="I70" s="72"/>
      <c r="J70" s="73"/>
      <c r="K70" s="73"/>
      <c r="L70" s="73"/>
      <c r="M70" s="71"/>
      <c r="N70" s="73"/>
      <c r="O70" s="73"/>
      <c r="P70" s="73"/>
      <c r="Q70" s="73"/>
      <c r="R70" s="73"/>
      <c r="S70" s="73"/>
      <c r="T70" s="73"/>
    </row>
    <row r="71" customFormat="1" ht="26.05" customHeight="1" spans="1:20">
      <c r="A71" s="74"/>
      <c r="B71" s="71" t="s">
        <v>305</v>
      </c>
      <c r="C71" s="71" t="s">
        <v>293</v>
      </c>
      <c r="D71" s="72">
        <f t="shared" si="5"/>
        <v>854.38</v>
      </c>
      <c r="E71" s="72">
        <f t="shared" si="6"/>
        <v>854.38</v>
      </c>
      <c r="F71" s="72">
        <f t="shared" si="7"/>
        <v>854.38</v>
      </c>
      <c r="G71" s="72">
        <v>854.38</v>
      </c>
      <c r="H71" s="73"/>
      <c r="I71" s="72"/>
      <c r="J71" s="73"/>
      <c r="K71" s="73"/>
      <c r="L71" s="73"/>
      <c r="M71" s="71"/>
      <c r="N71" s="73"/>
      <c r="O71" s="73"/>
      <c r="P71" s="73"/>
      <c r="Q71" s="73"/>
      <c r="R71" s="73"/>
      <c r="S71" s="73"/>
      <c r="T71" s="73"/>
    </row>
    <row r="72" customFormat="1" ht="26.05" customHeight="1" spans="1:20">
      <c r="A72" s="74"/>
      <c r="B72" s="71" t="s">
        <v>306</v>
      </c>
      <c r="C72" s="71" t="s">
        <v>293</v>
      </c>
      <c r="D72" s="72">
        <f t="shared" si="5"/>
        <v>27.1317</v>
      </c>
      <c r="E72" s="72">
        <f t="shared" si="6"/>
        <v>27.1317</v>
      </c>
      <c r="F72" s="72">
        <f t="shared" si="7"/>
        <v>27.1317</v>
      </c>
      <c r="G72" s="72">
        <v>27.1317</v>
      </c>
      <c r="H72" s="73"/>
      <c r="I72" s="72"/>
      <c r="J72" s="73"/>
      <c r="K72" s="73"/>
      <c r="L72" s="73"/>
      <c r="M72" s="71"/>
      <c r="N72" s="73"/>
      <c r="O72" s="73"/>
      <c r="P72" s="73"/>
      <c r="Q72" s="73"/>
      <c r="R72" s="73"/>
      <c r="S72" s="73"/>
      <c r="T72" s="73"/>
    </row>
    <row r="73" customFormat="1" ht="26.05" customHeight="1" spans="1:20">
      <c r="A73" s="74"/>
      <c r="B73" s="71" t="s">
        <v>307</v>
      </c>
      <c r="C73" s="71" t="s">
        <v>293</v>
      </c>
      <c r="D73" s="72">
        <f t="shared" si="5"/>
        <v>76.03</v>
      </c>
      <c r="E73" s="72">
        <f t="shared" si="6"/>
        <v>76.03</v>
      </c>
      <c r="F73" s="72">
        <f t="shared" si="7"/>
        <v>76.03</v>
      </c>
      <c r="G73" s="72">
        <v>76.03</v>
      </c>
      <c r="H73" s="73"/>
      <c r="I73" s="72"/>
      <c r="J73" s="73"/>
      <c r="K73" s="73"/>
      <c r="L73" s="73"/>
      <c r="M73" s="71"/>
      <c r="N73" s="73"/>
      <c r="O73" s="73"/>
      <c r="P73" s="73"/>
      <c r="Q73" s="73"/>
      <c r="R73" s="73"/>
      <c r="S73" s="73"/>
      <c r="T73" s="73"/>
    </row>
    <row r="74" customFormat="1" ht="26.05" customHeight="1" spans="1:20">
      <c r="A74" s="74"/>
      <c r="B74" s="71" t="s">
        <v>308</v>
      </c>
      <c r="C74" s="71" t="s">
        <v>293</v>
      </c>
      <c r="D74" s="72">
        <f t="shared" ref="D74:D100" si="8">E74+M74</f>
        <v>5</v>
      </c>
      <c r="E74" s="72">
        <f t="shared" ref="E74:E100" si="9">F74+I74+J74+K74+L74</f>
        <v>5</v>
      </c>
      <c r="F74" s="72">
        <f t="shared" si="7"/>
        <v>5</v>
      </c>
      <c r="G74" s="72">
        <v>5</v>
      </c>
      <c r="H74" s="73"/>
      <c r="I74" s="72"/>
      <c r="J74" s="73"/>
      <c r="K74" s="73"/>
      <c r="L74" s="73"/>
      <c r="M74" s="71"/>
      <c r="N74" s="73"/>
      <c r="O74" s="73"/>
      <c r="P74" s="73"/>
      <c r="Q74" s="73"/>
      <c r="R74" s="73"/>
      <c r="S74" s="73"/>
      <c r="T74" s="73"/>
    </row>
    <row r="75" customFormat="1" ht="26.05" customHeight="1" spans="1:20">
      <c r="A75" s="74"/>
      <c r="B75" s="71" t="s">
        <v>309</v>
      </c>
      <c r="C75" s="71" t="s">
        <v>293</v>
      </c>
      <c r="D75" s="72">
        <f t="shared" si="8"/>
        <v>161.32</v>
      </c>
      <c r="E75" s="72">
        <f t="shared" si="9"/>
        <v>161.32</v>
      </c>
      <c r="F75" s="72">
        <f t="shared" si="7"/>
        <v>161.32</v>
      </c>
      <c r="G75" s="72">
        <v>161.32</v>
      </c>
      <c r="H75" s="73"/>
      <c r="I75" s="72"/>
      <c r="J75" s="73"/>
      <c r="K75" s="73"/>
      <c r="L75" s="73"/>
      <c r="M75" s="71"/>
      <c r="N75" s="73"/>
      <c r="O75" s="73"/>
      <c r="P75" s="73"/>
      <c r="Q75" s="73"/>
      <c r="R75" s="73"/>
      <c r="S75" s="73"/>
      <c r="T75" s="73"/>
    </row>
    <row r="76" customFormat="1" ht="26.05" customHeight="1" spans="1:20">
      <c r="A76" s="74"/>
      <c r="B76" s="71" t="s">
        <v>310</v>
      </c>
      <c r="C76" s="71" t="s">
        <v>293</v>
      </c>
      <c r="D76" s="72">
        <f t="shared" si="8"/>
        <v>39.8314</v>
      </c>
      <c r="E76" s="72">
        <f t="shared" si="9"/>
        <v>39.8314</v>
      </c>
      <c r="F76" s="72">
        <f t="shared" si="7"/>
        <v>39.8314</v>
      </c>
      <c r="G76" s="72">
        <v>39.8314</v>
      </c>
      <c r="H76" s="73"/>
      <c r="I76" s="72"/>
      <c r="J76" s="73"/>
      <c r="K76" s="73"/>
      <c r="L76" s="73"/>
      <c r="M76" s="71"/>
      <c r="N76" s="73"/>
      <c r="O76" s="73"/>
      <c r="P76" s="73"/>
      <c r="Q76" s="73"/>
      <c r="R76" s="73"/>
      <c r="S76" s="73"/>
      <c r="T76" s="73"/>
    </row>
    <row r="77" customFormat="1" ht="26.05" customHeight="1" spans="1:20">
      <c r="A77" s="74"/>
      <c r="B77" s="71" t="s">
        <v>311</v>
      </c>
      <c r="C77" s="71" t="s">
        <v>293</v>
      </c>
      <c r="D77" s="72">
        <f t="shared" si="8"/>
        <v>27.22</v>
      </c>
      <c r="E77" s="72">
        <f t="shared" si="9"/>
        <v>27.22</v>
      </c>
      <c r="F77" s="72">
        <f t="shared" si="7"/>
        <v>27.22</v>
      </c>
      <c r="G77" s="72">
        <v>27.22</v>
      </c>
      <c r="H77" s="73"/>
      <c r="I77" s="72"/>
      <c r="J77" s="73"/>
      <c r="K77" s="73"/>
      <c r="L77" s="73"/>
      <c r="M77" s="71"/>
      <c r="N77" s="73"/>
      <c r="O77" s="73"/>
      <c r="P77" s="73"/>
      <c r="Q77" s="73"/>
      <c r="R77" s="73"/>
      <c r="S77" s="73"/>
      <c r="T77" s="73"/>
    </row>
    <row r="78" customFormat="1" ht="26.05" customHeight="1" spans="1:20">
      <c r="A78" s="74"/>
      <c r="B78" s="71" t="s">
        <v>312</v>
      </c>
      <c r="C78" s="71" t="s">
        <v>293</v>
      </c>
      <c r="D78" s="72">
        <f t="shared" si="8"/>
        <v>5</v>
      </c>
      <c r="E78" s="72">
        <f t="shared" si="9"/>
        <v>5</v>
      </c>
      <c r="F78" s="72">
        <f t="shared" si="7"/>
        <v>5</v>
      </c>
      <c r="G78" s="72">
        <v>5</v>
      </c>
      <c r="H78" s="73"/>
      <c r="I78" s="72"/>
      <c r="J78" s="73"/>
      <c r="K78" s="73"/>
      <c r="L78" s="73"/>
      <c r="M78" s="71"/>
      <c r="N78" s="73"/>
      <c r="O78" s="73"/>
      <c r="P78" s="73"/>
      <c r="Q78" s="73"/>
      <c r="R78" s="73"/>
      <c r="S78" s="73"/>
      <c r="T78" s="73"/>
    </row>
    <row r="79" customFormat="1" ht="26.05" customHeight="1" spans="1:20">
      <c r="A79" s="74"/>
      <c r="B79" s="71" t="s">
        <v>313</v>
      </c>
      <c r="C79" s="71" t="s">
        <v>293</v>
      </c>
      <c r="D79" s="72">
        <f t="shared" si="8"/>
        <v>11.66</v>
      </c>
      <c r="E79" s="72">
        <f t="shared" si="9"/>
        <v>11.66</v>
      </c>
      <c r="F79" s="72">
        <f t="shared" si="7"/>
        <v>11.66</v>
      </c>
      <c r="G79" s="72">
        <v>11.66</v>
      </c>
      <c r="H79" s="73"/>
      <c r="I79" s="72"/>
      <c r="J79" s="73"/>
      <c r="K79" s="73"/>
      <c r="L79" s="73"/>
      <c r="M79" s="71"/>
      <c r="N79" s="73"/>
      <c r="O79" s="73"/>
      <c r="P79" s="73"/>
      <c r="Q79" s="73"/>
      <c r="R79" s="73"/>
      <c r="S79" s="73"/>
      <c r="T79" s="73"/>
    </row>
    <row r="80" customFormat="1" ht="26.05" customHeight="1" spans="1:20">
      <c r="A80" s="74"/>
      <c r="B80" s="71" t="s">
        <v>314</v>
      </c>
      <c r="C80" s="71" t="s">
        <v>293</v>
      </c>
      <c r="D80" s="72">
        <f t="shared" si="8"/>
        <v>24</v>
      </c>
      <c r="E80" s="72">
        <f t="shared" si="9"/>
        <v>24</v>
      </c>
      <c r="F80" s="72">
        <f t="shared" si="7"/>
        <v>24</v>
      </c>
      <c r="G80" s="72">
        <v>24</v>
      </c>
      <c r="H80" s="73"/>
      <c r="I80" s="72"/>
      <c r="J80" s="73"/>
      <c r="K80" s="73"/>
      <c r="L80" s="73"/>
      <c r="M80" s="71"/>
      <c r="N80" s="73"/>
      <c r="O80" s="73"/>
      <c r="P80" s="73"/>
      <c r="Q80" s="73"/>
      <c r="R80" s="73"/>
      <c r="S80" s="73"/>
      <c r="T80" s="73"/>
    </row>
    <row r="81" customFormat="1" ht="26.05" customHeight="1" spans="1:20">
      <c r="A81" s="74"/>
      <c r="B81" s="71" t="s">
        <v>315</v>
      </c>
      <c r="C81" s="71" t="s">
        <v>293</v>
      </c>
      <c r="D81" s="72">
        <f t="shared" si="8"/>
        <v>10</v>
      </c>
      <c r="E81" s="72">
        <f t="shared" si="9"/>
        <v>10</v>
      </c>
      <c r="F81" s="72">
        <f t="shared" si="7"/>
        <v>10</v>
      </c>
      <c r="G81" s="72">
        <v>10</v>
      </c>
      <c r="H81" s="73"/>
      <c r="I81" s="72"/>
      <c r="J81" s="73"/>
      <c r="K81" s="73"/>
      <c r="L81" s="73"/>
      <c r="M81" s="71"/>
      <c r="N81" s="73"/>
      <c r="O81" s="73"/>
      <c r="P81" s="73"/>
      <c r="Q81" s="73"/>
      <c r="R81" s="73"/>
      <c r="S81" s="73"/>
      <c r="T81" s="73"/>
    </row>
    <row r="82" customFormat="1" ht="26.05" customHeight="1" spans="1:20">
      <c r="A82" s="74"/>
      <c r="B82" s="71" t="s">
        <v>316</v>
      </c>
      <c r="C82" s="71" t="s">
        <v>293</v>
      </c>
      <c r="D82" s="72">
        <f t="shared" si="8"/>
        <v>100</v>
      </c>
      <c r="E82" s="72">
        <f t="shared" si="9"/>
        <v>100</v>
      </c>
      <c r="F82" s="72">
        <f t="shared" si="7"/>
        <v>100</v>
      </c>
      <c r="G82" s="72">
        <v>100</v>
      </c>
      <c r="H82" s="73"/>
      <c r="I82" s="72"/>
      <c r="J82" s="73"/>
      <c r="K82" s="73"/>
      <c r="L82" s="73"/>
      <c r="M82" s="71"/>
      <c r="N82" s="73"/>
      <c r="O82" s="73"/>
      <c r="P82" s="73"/>
      <c r="Q82" s="73"/>
      <c r="R82" s="73"/>
      <c r="S82" s="73"/>
      <c r="T82" s="73"/>
    </row>
    <row r="83" customFormat="1" ht="26.05" customHeight="1" spans="1:20">
      <c r="A83" s="74"/>
      <c r="B83" s="71" t="s">
        <v>317</v>
      </c>
      <c r="C83" s="71" t="s">
        <v>293</v>
      </c>
      <c r="D83" s="72">
        <f t="shared" si="8"/>
        <v>8</v>
      </c>
      <c r="E83" s="72">
        <f t="shared" si="9"/>
        <v>8</v>
      </c>
      <c r="F83" s="72"/>
      <c r="G83" s="72"/>
      <c r="H83" s="73"/>
      <c r="I83" s="72">
        <v>8</v>
      </c>
      <c r="J83" s="73"/>
      <c r="K83" s="73"/>
      <c r="L83" s="73"/>
      <c r="M83" s="71"/>
      <c r="N83" s="73"/>
      <c r="O83" s="73"/>
      <c r="P83" s="73"/>
      <c r="Q83" s="73"/>
      <c r="R83" s="73"/>
      <c r="S83" s="73"/>
      <c r="T83" s="73"/>
    </row>
    <row r="84" customFormat="1" ht="26.05" customHeight="1" spans="1:20">
      <c r="A84" s="74"/>
      <c r="B84" s="71" t="s">
        <v>318</v>
      </c>
      <c r="C84" s="71" t="s">
        <v>293</v>
      </c>
      <c r="D84" s="72">
        <f t="shared" si="8"/>
        <v>318.8</v>
      </c>
      <c r="E84" s="72">
        <f t="shared" si="9"/>
        <v>318.8</v>
      </c>
      <c r="F84" s="72"/>
      <c r="G84" s="72"/>
      <c r="H84" s="73"/>
      <c r="I84" s="72">
        <v>318.8</v>
      </c>
      <c r="J84" s="73"/>
      <c r="K84" s="73"/>
      <c r="L84" s="73"/>
      <c r="M84" s="71"/>
      <c r="N84" s="73"/>
      <c r="O84" s="73"/>
      <c r="P84" s="73"/>
      <c r="Q84" s="73"/>
      <c r="R84" s="73"/>
      <c r="S84" s="73"/>
      <c r="T84" s="73"/>
    </row>
    <row r="85" customFormat="1" ht="26.05" customHeight="1" spans="1:20">
      <c r="A85" s="74"/>
      <c r="B85" s="71" t="s">
        <v>319</v>
      </c>
      <c r="C85" s="71" t="s">
        <v>293</v>
      </c>
      <c r="D85" s="72">
        <f t="shared" si="8"/>
        <v>30</v>
      </c>
      <c r="E85" s="72">
        <f t="shared" si="9"/>
        <v>30</v>
      </c>
      <c r="F85" s="72"/>
      <c r="G85" s="72"/>
      <c r="H85" s="73"/>
      <c r="I85" s="72">
        <v>30</v>
      </c>
      <c r="J85" s="73"/>
      <c r="K85" s="73"/>
      <c r="L85" s="73"/>
      <c r="M85" s="71"/>
      <c r="N85" s="73"/>
      <c r="O85" s="73"/>
      <c r="P85" s="73"/>
      <c r="Q85" s="73"/>
      <c r="R85" s="73"/>
      <c r="S85" s="73"/>
      <c r="T85" s="73"/>
    </row>
    <row r="86" customFormat="1" ht="26.05" customHeight="1" spans="1:20">
      <c r="A86" s="74"/>
      <c r="B86" s="71" t="s">
        <v>320</v>
      </c>
      <c r="C86" s="71" t="s">
        <v>293</v>
      </c>
      <c r="D86" s="72">
        <f t="shared" si="8"/>
        <v>10</v>
      </c>
      <c r="E86" s="72">
        <f t="shared" si="9"/>
        <v>10</v>
      </c>
      <c r="F86" s="72"/>
      <c r="G86" s="72"/>
      <c r="H86" s="73"/>
      <c r="I86" s="72">
        <v>10</v>
      </c>
      <c r="J86" s="73"/>
      <c r="K86" s="73"/>
      <c r="L86" s="73"/>
      <c r="M86" s="71"/>
      <c r="N86" s="73"/>
      <c r="O86" s="73"/>
      <c r="P86" s="73"/>
      <c r="Q86" s="73"/>
      <c r="R86" s="73"/>
      <c r="S86" s="73"/>
      <c r="T86" s="73"/>
    </row>
    <row r="87" customFormat="1" ht="26.05" customHeight="1" spans="1:20">
      <c r="A87" s="74"/>
      <c r="B87" s="71" t="s">
        <v>321</v>
      </c>
      <c r="C87" s="71" t="s">
        <v>293</v>
      </c>
      <c r="D87" s="72">
        <f t="shared" si="8"/>
        <v>209.9377</v>
      </c>
      <c r="E87" s="72">
        <f t="shared" si="9"/>
        <v>209.9377</v>
      </c>
      <c r="F87" s="72"/>
      <c r="G87" s="72"/>
      <c r="H87" s="73"/>
      <c r="I87" s="72">
        <v>209.9377</v>
      </c>
      <c r="J87" s="73"/>
      <c r="K87" s="73"/>
      <c r="L87" s="73"/>
      <c r="M87" s="71"/>
      <c r="N87" s="73"/>
      <c r="O87" s="73"/>
      <c r="P87" s="73"/>
      <c r="Q87" s="73"/>
      <c r="R87" s="73"/>
      <c r="S87" s="73"/>
      <c r="T87" s="73"/>
    </row>
    <row r="88" customFormat="1" ht="26.05" customHeight="1" spans="1:20">
      <c r="A88" s="74"/>
      <c r="B88" s="71" t="s">
        <v>322</v>
      </c>
      <c r="C88" s="71" t="s">
        <v>293</v>
      </c>
      <c r="D88" s="72">
        <f t="shared" si="8"/>
        <v>60</v>
      </c>
      <c r="E88" s="72">
        <f t="shared" si="9"/>
        <v>60</v>
      </c>
      <c r="F88" s="72"/>
      <c r="G88" s="72"/>
      <c r="H88" s="73"/>
      <c r="I88" s="72">
        <v>60</v>
      </c>
      <c r="J88" s="73"/>
      <c r="K88" s="73"/>
      <c r="L88" s="73"/>
      <c r="M88" s="71"/>
      <c r="N88" s="73"/>
      <c r="O88" s="73"/>
      <c r="P88" s="73"/>
      <c r="Q88" s="73"/>
      <c r="R88" s="73"/>
      <c r="S88" s="73"/>
      <c r="T88" s="73"/>
    </row>
    <row r="89" customFormat="1" ht="26.05" customHeight="1" spans="1:20">
      <c r="A89" s="74"/>
      <c r="B89" s="71" t="s">
        <v>323</v>
      </c>
      <c r="C89" s="71" t="s">
        <v>293</v>
      </c>
      <c r="D89" s="72">
        <f t="shared" si="8"/>
        <v>10</v>
      </c>
      <c r="E89" s="72">
        <f t="shared" si="9"/>
        <v>10</v>
      </c>
      <c r="F89" s="72"/>
      <c r="G89" s="72"/>
      <c r="H89" s="73"/>
      <c r="I89" s="72">
        <v>10</v>
      </c>
      <c r="J89" s="73"/>
      <c r="K89" s="73"/>
      <c r="L89" s="73"/>
      <c r="M89" s="71"/>
      <c r="N89" s="73"/>
      <c r="O89" s="73"/>
      <c r="P89" s="73"/>
      <c r="Q89" s="73"/>
      <c r="R89" s="73"/>
      <c r="S89" s="73"/>
      <c r="T89" s="73"/>
    </row>
    <row r="90" customFormat="1" ht="26.05" customHeight="1" spans="1:20">
      <c r="A90" s="74"/>
      <c r="B90" s="71" t="s">
        <v>324</v>
      </c>
      <c r="C90" s="71" t="s">
        <v>293</v>
      </c>
      <c r="D90" s="72">
        <f t="shared" si="8"/>
        <v>28</v>
      </c>
      <c r="E90" s="72">
        <f t="shared" si="9"/>
        <v>28</v>
      </c>
      <c r="F90" s="72"/>
      <c r="G90" s="72"/>
      <c r="H90" s="73"/>
      <c r="I90" s="72">
        <v>28</v>
      </c>
      <c r="J90" s="73"/>
      <c r="K90" s="73"/>
      <c r="L90" s="73"/>
      <c r="M90" s="71"/>
      <c r="N90" s="73"/>
      <c r="O90" s="73"/>
      <c r="P90" s="73"/>
      <c r="Q90" s="73"/>
      <c r="R90" s="73"/>
      <c r="S90" s="73"/>
      <c r="T90" s="73"/>
    </row>
    <row r="91" customFormat="1" ht="26.05" customHeight="1" spans="1:20">
      <c r="A91" s="74"/>
      <c r="B91" s="71" t="s">
        <v>325</v>
      </c>
      <c r="C91" s="71" t="s">
        <v>293</v>
      </c>
      <c r="D91" s="72">
        <f t="shared" si="8"/>
        <v>35</v>
      </c>
      <c r="E91" s="72">
        <f t="shared" si="9"/>
        <v>35</v>
      </c>
      <c r="F91" s="72"/>
      <c r="G91" s="72"/>
      <c r="H91" s="73"/>
      <c r="I91" s="72">
        <v>35</v>
      </c>
      <c r="J91" s="73"/>
      <c r="K91" s="73"/>
      <c r="L91" s="73"/>
      <c r="M91" s="71"/>
      <c r="N91" s="73"/>
      <c r="O91" s="73"/>
      <c r="P91" s="73"/>
      <c r="Q91" s="73"/>
      <c r="R91" s="73"/>
      <c r="S91" s="73"/>
      <c r="T91" s="73"/>
    </row>
    <row r="92" customFormat="1" ht="26.05" customHeight="1" spans="1:20">
      <c r="A92" s="74"/>
      <c r="B92" s="71" t="s">
        <v>326</v>
      </c>
      <c r="C92" s="71" t="s">
        <v>293</v>
      </c>
      <c r="D92" s="72">
        <f t="shared" si="8"/>
        <v>8</v>
      </c>
      <c r="E92" s="72">
        <f t="shared" si="9"/>
        <v>8</v>
      </c>
      <c r="F92" s="72"/>
      <c r="G92" s="72"/>
      <c r="H92" s="73"/>
      <c r="I92" s="72">
        <v>8</v>
      </c>
      <c r="J92" s="73"/>
      <c r="K92" s="73"/>
      <c r="L92" s="73"/>
      <c r="M92" s="71"/>
      <c r="N92" s="73"/>
      <c r="O92" s="73"/>
      <c r="P92" s="73"/>
      <c r="Q92" s="73"/>
      <c r="R92" s="73"/>
      <c r="S92" s="73"/>
      <c r="T92" s="73"/>
    </row>
    <row r="93" customFormat="1" ht="26.05" customHeight="1" spans="1:20">
      <c r="A93" s="74"/>
      <c r="B93" s="71" t="s">
        <v>327</v>
      </c>
      <c r="C93" s="71" t="s">
        <v>293</v>
      </c>
      <c r="D93" s="72">
        <f t="shared" si="8"/>
        <v>8</v>
      </c>
      <c r="E93" s="72">
        <f t="shared" si="9"/>
        <v>8</v>
      </c>
      <c r="F93" s="72"/>
      <c r="G93" s="72"/>
      <c r="H93" s="73"/>
      <c r="I93" s="72">
        <v>8</v>
      </c>
      <c r="J93" s="73"/>
      <c r="K93" s="73"/>
      <c r="L93" s="73"/>
      <c r="M93" s="71"/>
      <c r="N93" s="73"/>
      <c r="O93" s="73"/>
      <c r="P93" s="73"/>
      <c r="Q93" s="73"/>
      <c r="R93" s="73"/>
      <c r="S93" s="73"/>
      <c r="T93" s="73"/>
    </row>
    <row r="94" customFormat="1" ht="26.05" customHeight="1" spans="1:20">
      <c r="A94" s="74"/>
      <c r="B94" s="71" t="s">
        <v>328</v>
      </c>
      <c r="C94" s="71" t="s">
        <v>293</v>
      </c>
      <c r="D94" s="72">
        <f t="shared" si="8"/>
        <v>86.25</v>
      </c>
      <c r="E94" s="72">
        <f t="shared" si="9"/>
        <v>86.25</v>
      </c>
      <c r="F94" s="72"/>
      <c r="G94" s="72"/>
      <c r="H94" s="73"/>
      <c r="I94" s="72">
        <v>86.25</v>
      </c>
      <c r="J94" s="73"/>
      <c r="K94" s="73"/>
      <c r="L94" s="73"/>
      <c r="M94" s="71"/>
      <c r="N94" s="73"/>
      <c r="O94" s="73"/>
      <c r="P94" s="73"/>
      <c r="Q94" s="73"/>
      <c r="R94" s="73"/>
      <c r="S94" s="73"/>
      <c r="T94" s="73"/>
    </row>
    <row r="95" customFormat="1" ht="26.05" customHeight="1" spans="1:20">
      <c r="A95" s="74"/>
      <c r="B95" s="71" t="s">
        <v>329</v>
      </c>
      <c r="C95" s="71" t="s">
        <v>293</v>
      </c>
      <c r="D95" s="72">
        <f t="shared" si="8"/>
        <v>7.964</v>
      </c>
      <c r="E95" s="72">
        <f t="shared" si="9"/>
        <v>7.964</v>
      </c>
      <c r="F95" s="72"/>
      <c r="G95" s="72"/>
      <c r="H95" s="73"/>
      <c r="I95" s="72">
        <v>7.964</v>
      </c>
      <c r="J95" s="73"/>
      <c r="K95" s="73"/>
      <c r="L95" s="73"/>
      <c r="M95" s="71"/>
      <c r="N95" s="73"/>
      <c r="O95" s="73"/>
      <c r="P95" s="73"/>
      <c r="Q95" s="73"/>
      <c r="R95" s="73"/>
      <c r="S95" s="73"/>
      <c r="T95" s="73"/>
    </row>
    <row r="96" customFormat="1" ht="26.05" customHeight="1" spans="1:20">
      <c r="A96" s="74"/>
      <c r="B96" s="71" t="s">
        <v>330</v>
      </c>
      <c r="C96" s="71" t="s">
        <v>293</v>
      </c>
      <c r="D96" s="72">
        <f t="shared" si="8"/>
        <v>24</v>
      </c>
      <c r="E96" s="72">
        <f t="shared" si="9"/>
        <v>24</v>
      </c>
      <c r="F96" s="72"/>
      <c r="G96" s="72"/>
      <c r="H96" s="73"/>
      <c r="I96" s="72">
        <v>24</v>
      </c>
      <c r="J96" s="73"/>
      <c r="K96" s="73"/>
      <c r="L96" s="73"/>
      <c r="M96" s="71"/>
      <c r="N96" s="73"/>
      <c r="O96" s="73"/>
      <c r="P96" s="73"/>
      <c r="Q96" s="73"/>
      <c r="R96" s="73"/>
      <c r="S96" s="73"/>
      <c r="T96" s="73"/>
    </row>
    <row r="97" customFormat="1" ht="26.05" customHeight="1" spans="1:20">
      <c r="A97" s="74"/>
      <c r="B97" s="71" t="s">
        <v>331</v>
      </c>
      <c r="C97" s="71" t="s">
        <v>293</v>
      </c>
      <c r="D97" s="72">
        <f t="shared" si="8"/>
        <v>27.15</v>
      </c>
      <c r="E97" s="72">
        <f t="shared" si="9"/>
        <v>27.15</v>
      </c>
      <c r="F97" s="72"/>
      <c r="G97" s="72"/>
      <c r="H97" s="73"/>
      <c r="I97" s="72">
        <v>27.15</v>
      </c>
      <c r="J97" s="73"/>
      <c r="K97" s="73"/>
      <c r="L97" s="73"/>
      <c r="M97" s="71"/>
      <c r="N97" s="73"/>
      <c r="O97" s="73"/>
      <c r="P97" s="73"/>
      <c r="Q97" s="73"/>
      <c r="R97" s="73"/>
      <c r="S97" s="73"/>
      <c r="T97" s="73"/>
    </row>
    <row r="98" customFormat="1" ht="26.05" customHeight="1" spans="1:20">
      <c r="A98" s="74"/>
      <c r="B98" s="71" t="s">
        <v>332</v>
      </c>
      <c r="C98" s="71" t="s">
        <v>293</v>
      </c>
      <c r="D98" s="72">
        <f t="shared" si="8"/>
        <v>20.11</v>
      </c>
      <c r="E98" s="72">
        <f t="shared" si="9"/>
        <v>20.11</v>
      </c>
      <c r="F98" s="72"/>
      <c r="G98" s="72"/>
      <c r="H98" s="73"/>
      <c r="I98" s="72">
        <v>20.11</v>
      </c>
      <c r="J98" s="73"/>
      <c r="K98" s="73"/>
      <c r="L98" s="73"/>
      <c r="M98" s="71"/>
      <c r="N98" s="73"/>
      <c r="O98" s="73"/>
      <c r="P98" s="73"/>
      <c r="Q98" s="73"/>
      <c r="R98" s="73"/>
      <c r="S98" s="73"/>
      <c r="T98" s="73"/>
    </row>
    <row r="99" customFormat="1" ht="26.05" customHeight="1" spans="1:20">
      <c r="A99" s="74"/>
      <c r="B99" s="71" t="s">
        <v>333</v>
      </c>
      <c r="C99" s="71" t="s">
        <v>293</v>
      </c>
      <c r="D99" s="72">
        <f t="shared" si="8"/>
        <v>29.7</v>
      </c>
      <c r="E99" s="72">
        <f t="shared" si="9"/>
        <v>29.7</v>
      </c>
      <c r="F99" s="72"/>
      <c r="G99" s="72"/>
      <c r="H99" s="73"/>
      <c r="I99" s="72">
        <v>29.7</v>
      </c>
      <c r="J99" s="73"/>
      <c r="K99" s="73"/>
      <c r="L99" s="73"/>
      <c r="M99" s="71"/>
      <c r="N99" s="73"/>
      <c r="O99" s="73"/>
      <c r="P99" s="73"/>
      <c r="Q99" s="73"/>
      <c r="R99" s="73"/>
      <c r="S99" s="73"/>
      <c r="T99" s="73"/>
    </row>
    <row r="100" customFormat="1" ht="26.05" customHeight="1" spans="1:20">
      <c r="A100" s="75"/>
      <c r="B100" s="71" t="s">
        <v>334</v>
      </c>
      <c r="C100" s="71" t="s">
        <v>293</v>
      </c>
      <c r="D100" s="72">
        <f t="shared" si="8"/>
        <v>200</v>
      </c>
      <c r="E100" s="72">
        <f t="shared" si="9"/>
        <v>200</v>
      </c>
      <c r="F100" s="72"/>
      <c r="G100" s="72"/>
      <c r="H100" s="73"/>
      <c r="I100" s="72">
        <v>200</v>
      </c>
      <c r="J100" s="73"/>
      <c r="K100" s="73"/>
      <c r="L100" s="73"/>
      <c r="M100" s="71"/>
      <c r="N100" s="73"/>
      <c r="O100" s="73"/>
      <c r="P100" s="73"/>
      <c r="Q100" s="73"/>
      <c r="R100" s="73"/>
      <c r="S100" s="73"/>
      <c r="T100" s="73"/>
    </row>
    <row r="101" customFormat="1" ht="26.05" customHeight="1" spans="1:20">
      <c r="A101" s="68" t="s">
        <v>335</v>
      </c>
      <c r="B101" s="68"/>
      <c r="C101" s="68"/>
      <c r="D101" s="69">
        <f>SUM(D102:D126)</f>
        <v>263998.91</v>
      </c>
      <c r="E101" s="69">
        <f t="shared" ref="E101:T101" si="10">SUM(E102:E126)</f>
        <v>200226.91</v>
      </c>
      <c r="F101" s="69">
        <f t="shared" si="10"/>
        <v>88166.91</v>
      </c>
      <c r="G101" s="69">
        <f t="shared" si="10"/>
        <v>88166.91</v>
      </c>
      <c r="H101" s="69">
        <f t="shared" si="10"/>
        <v>0</v>
      </c>
      <c r="I101" s="69">
        <f t="shared" si="10"/>
        <v>112060</v>
      </c>
      <c r="J101" s="69">
        <f t="shared" si="10"/>
        <v>0</v>
      </c>
      <c r="K101" s="69">
        <f t="shared" si="10"/>
        <v>0</v>
      </c>
      <c r="L101" s="69">
        <f t="shared" si="10"/>
        <v>0</v>
      </c>
      <c r="M101" s="69">
        <f t="shared" si="10"/>
        <v>63772</v>
      </c>
      <c r="N101" s="69">
        <f t="shared" si="10"/>
        <v>58014</v>
      </c>
      <c r="O101" s="69">
        <f t="shared" si="10"/>
        <v>58014</v>
      </c>
      <c r="P101" s="69">
        <f t="shared" si="10"/>
        <v>0</v>
      </c>
      <c r="Q101" s="69">
        <f t="shared" si="10"/>
        <v>5758</v>
      </c>
      <c r="R101" s="69">
        <f t="shared" si="10"/>
        <v>0</v>
      </c>
      <c r="S101" s="69">
        <f t="shared" si="10"/>
        <v>0</v>
      </c>
      <c r="T101" s="69">
        <f t="shared" si="10"/>
        <v>0</v>
      </c>
    </row>
    <row r="102" customFormat="1" ht="26.05" customHeight="1" spans="1:20">
      <c r="A102" s="70" t="s">
        <v>83</v>
      </c>
      <c r="B102" s="71" t="s">
        <v>336</v>
      </c>
      <c r="C102" s="71" t="s">
        <v>337</v>
      </c>
      <c r="D102" s="72">
        <f>E102+M102</f>
        <v>640</v>
      </c>
      <c r="E102" s="72">
        <f>F102+I102+J102+K102+L102</f>
        <v>640</v>
      </c>
      <c r="F102" s="72">
        <f>G102+H102</f>
        <v>640</v>
      </c>
      <c r="G102" s="72">
        <v>640</v>
      </c>
      <c r="H102" s="73"/>
      <c r="I102" s="72"/>
      <c r="J102" s="73"/>
      <c r="K102" s="73"/>
      <c r="L102" s="73"/>
      <c r="M102" s="71"/>
      <c r="N102" s="73"/>
      <c r="O102" s="73"/>
      <c r="P102" s="73"/>
      <c r="Q102" s="73"/>
      <c r="R102" s="73"/>
      <c r="S102" s="73"/>
      <c r="T102" s="73"/>
    </row>
    <row r="103" customFormat="1" ht="26.05" customHeight="1" spans="1:20">
      <c r="A103" s="74"/>
      <c r="B103" s="71" t="s">
        <v>338</v>
      </c>
      <c r="C103" s="71" t="s">
        <v>339</v>
      </c>
      <c r="D103" s="72">
        <f t="shared" ref="D103:D122" si="11">E103+M103</f>
        <v>9000</v>
      </c>
      <c r="E103" s="72">
        <f t="shared" ref="E103:E116" si="12">F103+I103+J103+K103+L103</f>
        <v>9000</v>
      </c>
      <c r="F103" s="72">
        <f t="shared" ref="F103:F116" si="13">G103+H103</f>
        <v>9000</v>
      </c>
      <c r="G103" s="72">
        <v>9000</v>
      </c>
      <c r="H103" s="73"/>
      <c r="I103" s="72"/>
      <c r="J103" s="73"/>
      <c r="K103" s="73"/>
      <c r="L103" s="73"/>
      <c r="M103" s="71"/>
      <c r="N103" s="73"/>
      <c r="O103" s="73"/>
      <c r="P103" s="73"/>
      <c r="Q103" s="73"/>
      <c r="R103" s="73"/>
      <c r="S103" s="73"/>
      <c r="T103" s="73"/>
    </row>
    <row r="104" customFormat="1" ht="26.05" customHeight="1" spans="1:20">
      <c r="A104" s="74"/>
      <c r="B104" s="71" t="s">
        <v>340</v>
      </c>
      <c r="C104" s="71" t="s">
        <v>339</v>
      </c>
      <c r="D104" s="72">
        <f t="shared" si="11"/>
        <v>70</v>
      </c>
      <c r="E104" s="72">
        <f t="shared" si="12"/>
        <v>70</v>
      </c>
      <c r="F104" s="72">
        <f t="shared" si="13"/>
        <v>70</v>
      </c>
      <c r="G104" s="72">
        <v>70</v>
      </c>
      <c r="H104" s="73"/>
      <c r="I104" s="72"/>
      <c r="J104" s="73"/>
      <c r="K104" s="73"/>
      <c r="L104" s="73"/>
      <c r="M104" s="71"/>
      <c r="N104" s="73"/>
      <c r="O104" s="73"/>
      <c r="P104" s="73"/>
      <c r="Q104" s="73"/>
      <c r="R104" s="73"/>
      <c r="S104" s="73"/>
      <c r="T104" s="73"/>
    </row>
    <row r="105" customFormat="1" ht="26.05" customHeight="1" spans="1:20">
      <c r="A105" s="74"/>
      <c r="B105" s="71" t="s">
        <v>341</v>
      </c>
      <c r="C105" s="71" t="s">
        <v>342</v>
      </c>
      <c r="D105" s="72">
        <f t="shared" si="11"/>
        <v>30</v>
      </c>
      <c r="E105" s="72">
        <f t="shared" si="12"/>
        <v>30</v>
      </c>
      <c r="F105" s="72">
        <f t="shared" si="13"/>
        <v>30</v>
      </c>
      <c r="G105" s="72">
        <v>30</v>
      </c>
      <c r="H105" s="73"/>
      <c r="I105" s="72"/>
      <c r="J105" s="73"/>
      <c r="K105" s="73"/>
      <c r="L105" s="73"/>
      <c r="M105" s="71"/>
      <c r="N105" s="73"/>
      <c r="O105" s="73"/>
      <c r="P105" s="73"/>
      <c r="Q105" s="73"/>
      <c r="R105" s="73"/>
      <c r="S105" s="73"/>
      <c r="T105" s="73"/>
    </row>
    <row r="106" customFormat="1" ht="26.05" customHeight="1" spans="1:20">
      <c r="A106" s="74"/>
      <c r="B106" s="71" t="s">
        <v>343</v>
      </c>
      <c r="C106" s="71" t="s">
        <v>344</v>
      </c>
      <c r="D106" s="72">
        <f t="shared" si="11"/>
        <v>45</v>
      </c>
      <c r="E106" s="72">
        <f t="shared" si="12"/>
        <v>45</v>
      </c>
      <c r="F106" s="72">
        <f t="shared" si="13"/>
        <v>45</v>
      </c>
      <c r="G106" s="72">
        <v>45</v>
      </c>
      <c r="H106" s="73"/>
      <c r="I106" s="72"/>
      <c r="J106" s="73"/>
      <c r="K106" s="73"/>
      <c r="L106" s="73"/>
      <c r="M106" s="71"/>
      <c r="N106" s="73"/>
      <c r="O106" s="73"/>
      <c r="P106" s="73"/>
      <c r="Q106" s="73"/>
      <c r="R106" s="73"/>
      <c r="S106" s="73"/>
      <c r="T106" s="73"/>
    </row>
    <row r="107" customFormat="1" ht="26.05" customHeight="1" spans="1:20">
      <c r="A107" s="74"/>
      <c r="B107" s="71" t="s">
        <v>345</v>
      </c>
      <c r="C107" s="71" t="s">
        <v>346</v>
      </c>
      <c r="D107" s="72">
        <f t="shared" si="11"/>
        <v>3110</v>
      </c>
      <c r="E107" s="72">
        <f t="shared" si="12"/>
        <v>3110</v>
      </c>
      <c r="F107" s="72">
        <f t="shared" si="13"/>
        <v>3110</v>
      </c>
      <c r="G107" s="72">
        <v>3110</v>
      </c>
      <c r="H107" s="73"/>
      <c r="I107" s="72"/>
      <c r="J107" s="73"/>
      <c r="K107" s="73"/>
      <c r="L107" s="73"/>
      <c r="M107" s="71"/>
      <c r="N107" s="73"/>
      <c r="O107" s="73"/>
      <c r="P107" s="73"/>
      <c r="Q107" s="73"/>
      <c r="R107" s="73"/>
      <c r="S107" s="73"/>
      <c r="T107" s="73"/>
    </row>
    <row r="108" customFormat="1" ht="26.05" customHeight="1" spans="1:20">
      <c r="A108" s="74"/>
      <c r="B108" s="71" t="s">
        <v>347</v>
      </c>
      <c r="C108" s="71" t="s">
        <v>344</v>
      </c>
      <c r="D108" s="72">
        <f t="shared" si="11"/>
        <v>120</v>
      </c>
      <c r="E108" s="72">
        <f t="shared" si="12"/>
        <v>120</v>
      </c>
      <c r="F108" s="72">
        <f t="shared" si="13"/>
        <v>120</v>
      </c>
      <c r="G108" s="72">
        <v>120</v>
      </c>
      <c r="H108" s="73"/>
      <c r="I108" s="72"/>
      <c r="J108" s="73"/>
      <c r="K108" s="73"/>
      <c r="L108" s="73"/>
      <c r="M108" s="71"/>
      <c r="N108" s="73"/>
      <c r="O108" s="73"/>
      <c r="P108" s="73"/>
      <c r="Q108" s="73"/>
      <c r="R108" s="73"/>
      <c r="S108" s="73"/>
      <c r="T108" s="73"/>
    </row>
    <row r="109" customFormat="1" ht="26.05" customHeight="1" spans="1:20">
      <c r="A109" s="74"/>
      <c r="B109" s="71" t="s">
        <v>348</v>
      </c>
      <c r="C109" s="71" t="s">
        <v>344</v>
      </c>
      <c r="D109" s="72">
        <f t="shared" si="11"/>
        <v>450</v>
      </c>
      <c r="E109" s="72">
        <f t="shared" si="12"/>
        <v>450</v>
      </c>
      <c r="F109" s="72">
        <f t="shared" si="13"/>
        <v>450</v>
      </c>
      <c r="G109" s="72">
        <v>450</v>
      </c>
      <c r="H109" s="73"/>
      <c r="I109" s="72"/>
      <c r="J109" s="73"/>
      <c r="K109" s="73"/>
      <c r="L109" s="73"/>
      <c r="M109" s="71"/>
      <c r="N109" s="73"/>
      <c r="O109" s="73"/>
      <c r="P109" s="73"/>
      <c r="Q109" s="73"/>
      <c r="R109" s="73"/>
      <c r="S109" s="73"/>
      <c r="T109" s="73"/>
    </row>
    <row r="110" customFormat="1" ht="26.05" customHeight="1" spans="1:20">
      <c r="A110" s="74"/>
      <c r="B110" s="71" t="s">
        <v>349</v>
      </c>
      <c r="C110" s="71" t="s">
        <v>344</v>
      </c>
      <c r="D110" s="72">
        <f t="shared" si="11"/>
        <v>800</v>
      </c>
      <c r="E110" s="72">
        <f t="shared" si="12"/>
        <v>800</v>
      </c>
      <c r="F110" s="72">
        <f t="shared" si="13"/>
        <v>800</v>
      </c>
      <c r="G110" s="72">
        <v>800</v>
      </c>
      <c r="H110" s="73"/>
      <c r="I110" s="72"/>
      <c r="J110" s="73"/>
      <c r="K110" s="73"/>
      <c r="L110" s="73"/>
      <c r="M110" s="71"/>
      <c r="N110" s="73"/>
      <c r="O110" s="73"/>
      <c r="P110" s="73"/>
      <c r="Q110" s="73"/>
      <c r="R110" s="73"/>
      <c r="S110" s="73"/>
      <c r="T110" s="73"/>
    </row>
    <row r="111" customFormat="1" ht="26.05" customHeight="1" spans="1:20">
      <c r="A111" s="74"/>
      <c r="B111" s="71" t="s">
        <v>350</v>
      </c>
      <c r="C111" s="71" t="s">
        <v>351</v>
      </c>
      <c r="D111" s="72">
        <f t="shared" si="11"/>
        <v>7310</v>
      </c>
      <c r="E111" s="72">
        <f t="shared" si="12"/>
        <v>7310</v>
      </c>
      <c r="F111" s="72">
        <f t="shared" si="13"/>
        <v>7310</v>
      </c>
      <c r="G111" s="72">
        <v>7310</v>
      </c>
      <c r="H111" s="73"/>
      <c r="I111" s="72"/>
      <c r="J111" s="73"/>
      <c r="K111" s="73"/>
      <c r="L111" s="73"/>
      <c r="M111" s="71"/>
      <c r="N111" s="73"/>
      <c r="O111" s="73"/>
      <c r="P111" s="73"/>
      <c r="Q111" s="73"/>
      <c r="R111" s="73"/>
      <c r="S111" s="73"/>
      <c r="T111" s="73"/>
    </row>
    <row r="112" customFormat="1" ht="26.05" customHeight="1" spans="1:20">
      <c r="A112" s="74"/>
      <c r="B112" s="71" t="s">
        <v>352</v>
      </c>
      <c r="C112" s="71" t="s">
        <v>351</v>
      </c>
      <c r="D112" s="72">
        <f t="shared" si="11"/>
        <v>82</v>
      </c>
      <c r="E112" s="72">
        <f t="shared" si="12"/>
        <v>82</v>
      </c>
      <c r="F112" s="72">
        <f t="shared" si="13"/>
        <v>82</v>
      </c>
      <c r="G112" s="72">
        <v>82</v>
      </c>
      <c r="H112" s="73"/>
      <c r="I112" s="72"/>
      <c r="J112" s="73"/>
      <c r="K112" s="73"/>
      <c r="L112" s="73"/>
      <c r="M112" s="71"/>
      <c r="N112" s="73"/>
      <c r="O112" s="73"/>
      <c r="P112" s="73"/>
      <c r="Q112" s="73"/>
      <c r="R112" s="73"/>
      <c r="S112" s="73"/>
      <c r="T112" s="73"/>
    </row>
    <row r="113" customFormat="1" ht="26.05" customHeight="1" spans="1:20">
      <c r="A113" s="74"/>
      <c r="B113" s="71" t="s">
        <v>353</v>
      </c>
      <c r="C113" s="71" t="s">
        <v>351</v>
      </c>
      <c r="D113" s="72">
        <f t="shared" si="11"/>
        <v>1000</v>
      </c>
      <c r="E113" s="72">
        <f t="shared" si="12"/>
        <v>1000</v>
      </c>
      <c r="F113" s="72">
        <f t="shared" si="13"/>
        <v>1000</v>
      </c>
      <c r="G113" s="72">
        <v>1000</v>
      </c>
      <c r="H113" s="73"/>
      <c r="I113" s="72"/>
      <c r="J113" s="73"/>
      <c r="K113" s="73"/>
      <c r="L113" s="73"/>
      <c r="M113" s="71"/>
      <c r="N113" s="73"/>
      <c r="O113" s="73"/>
      <c r="P113" s="73"/>
      <c r="Q113" s="73"/>
      <c r="R113" s="73"/>
      <c r="S113" s="73"/>
      <c r="T113" s="73"/>
    </row>
    <row r="114" customFormat="1" ht="26.05" customHeight="1" spans="1:20">
      <c r="A114" s="74"/>
      <c r="B114" s="71" t="s">
        <v>354</v>
      </c>
      <c r="C114" s="71" t="s">
        <v>351</v>
      </c>
      <c r="D114" s="72">
        <f t="shared" si="11"/>
        <v>862.5</v>
      </c>
      <c r="E114" s="72">
        <f t="shared" si="12"/>
        <v>862.5</v>
      </c>
      <c r="F114" s="72">
        <f t="shared" si="13"/>
        <v>862.5</v>
      </c>
      <c r="G114" s="72">
        <v>862.5</v>
      </c>
      <c r="H114" s="73"/>
      <c r="I114" s="72"/>
      <c r="J114" s="73"/>
      <c r="K114" s="73"/>
      <c r="L114" s="73"/>
      <c r="M114" s="71"/>
      <c r="N114" s="73"/>
      <c r="O114" s="73"/>
      <c r="P114" s="73"/>
      <c r="Q114" s="73"/>
      <c r="R114" s="73"/>
      <c r="S114" s="73"/>
      <c r="T114" s="73"/>
    </row>
    <row r="115" customFormat="1" ht="26.05" customHeight="1" spans="1:20">
      <c r="A115" s="74"/>
      <c r="B115" s="71" t="s">
        <v>355</v>
      </c>
      <c r="C115" s="71" t="s">
        <v>351</v>
      </c>
      <c r="D115" s="72">
        <f t="shared" si="11"/>
        <v>1748</v>
      </c>
      <c r="E115" s="72">
        <f t="shared" si="12"/>
        <v>1748</v>
      </c>
      <c r="F115" s="72">
        <f t="shared" si="13"/>
        <v>1748</v>
      </c>
      <c r="G115" s="72">
        <v>1748</v>
      </c>
      <c r="H115" s="73"/>
      <c r="I115" s="72"/>
      <c r="J115" s="73"/>
      <c r="K115" s="73"/>
      <c r="L115" s="73"/>
      <c r="M115" s="71"/>
      <c r="N115" s="73"/>
      <c r="O115" s="73"/>
      <c r="P115" s="73"/>
      <c r="Q115" s="73"/>
      <c r="R115" s="73"/>
      <c r="S115" s="73"/>
      <c r="T115" s="73"/>
    </row>
    <row r="116" customFormat="1" ht="26.05" customHeight="1" spans="1:20">
      <c r="A116" s="74"/>
      <c r="B116" s="71" t="s">
        <v>356</v>
      </c>
      <c r="C116" s="71" t="s">
        <v>344</v>
      </c>
      <c r="D116" s="72">
        <f t="shared" si="11"/>
        <v>21224</v>
      </c>
      <c r="E116" s="72">
        <f t="shared" si="12"/>
        <v>17000</v>
      </c>
      <c r="F116" s="72">
        <f t="shared" si="13"/>
        <v>17000</v>
      </c>
      <c r="G116" s="72">
        <v>17000</v>
      </c>
      <c r="H116" s="73"/>
      <c r="I116" s="72"/>
      <c r="J116" s="73"/>
      <c r="K116" s="73"/>
      <c r="L116" s="73"/>
      <c r="M116" s="73">
        <f>N116+Q116+R116+S116+T116</f>
        <v>4224</v>
      </c>
      <c r="N116" s="73">
        <f>O116+P116</f>
        <v>4224</v>
      </c>
      <c r="O116" s="73">
        <v>4224</v>
      </c>
      <c r="P116" s="73"/>
      <c r="Q116" s="73"/>
      <c r="R116" s="73"/>
      <c r="S116" s="73"/>
      <c r="T116" s="73"/>
    </row>
    <row r="117" customFormat="1" ht="26.05" customHeight="1" spans="1:20">
      <c r="A117" s="74"/>
      <c r="B117" s="71" t="s">
        <v>357</v>
      </c>
      <c r="C117" s="71" t="s">
        <v>344</v>
      </c>
      <c r="D117" s="72">
        <f t="shared" si="11"/>
        <v>3328.41</v>
      </c>
      <c r="E117" s="72">
        <f t="shared" ref="E117:E126" si="14">F117+I117+J117+K117+L117</f>
        <v>3328.41</v>
      </c>
      <c r="F117" s="72">
        <f t="shared" ref="F117:F122" si="15">G117+H117</f>
        <v>3328.41</v>
      </c>
      <c r="G117" s="72">
        <v>3328.41</v>
      </c>
      <c r="H117" s="73"/>
      <c r="I117" s="72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</row>
    <row r="118" customFormat="1" ht="26.05" customHeight="1" spans="1:20">
      <c r="A118" s="74"/>
      <c r="B118" s="71" t="s">
        <v>358</v>
      </c>
      <c r="C118" s="71" t="s">
        <v>344</v>
      </c>
      <c r="D118" s="72">
        <f t="shared" ref="D118:D126" si="16">E118+M118</f>
        <v>12885</v>
      </c>
      <c r="E118" s="72">
        <f t="shared" si="14"/>
        <v>12885</v>
      </c>
      <c r="F118" s="72">
        <f t="shared" si="15"/>
        <v>12885</v>
      </c>
      <c r="G118" s="72">
        <v>12885</v>
      </c>
      <c r="H118" s="73"/>
      <c r="I118" s="72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</row>
    <row r="119" customFormat="1" ht="26.05" customHeight="1" spans="1:20">
      <c r="A119" s="74"/>
      <c r="B119" s="71" t="s">
        <v>359</v>
      </c>
      <c r="C119" s="71" t="s">
        <v>344</v>
      </c>
      <c r="D119" s="72">
        <f t="shared" si="16"/>
        <v>72476</v>
      </c>
      <c r="E119" s="72">
        <f t="shared" si="14"/>
        <v>18686</v>
      </c>
      <c r="F119" s="72">
        <f t="shared" si="15"/>
        <v>18686</v>
      </c>
      <c r="G119" s="72">
        <v>18686</v>
      </c>
      <c r="H119" s="73"/>
      <c r="I119" s="72"/>
      <c r="J119" s="73"/>
      <c r="K119" s="73"/>
      <c r="L119" s="73"/>
      <c r="M119" s="73">
        <f>N119+Q119+R119+S119+T119</f>
        <v>53790</v>
      </c>
      <c r="N119" s="73">
        <f>O119+P119</f>
        <v>53790</v>
      </c>
      <c r="O119" s="73">
        <v>53790</v>
      </c>
      <c r="P119" s="73"/>
      <c r="Q119" s="73"/>
      <c r="R119" s="73"/>
      <c r="S119" s="73"/>
      <c r="T119" s="73"/>
    </row>
    <row r="120" customFormat="1" ht="26.05" customHeight="1" spans="1:20">
      <c r="A120" s="74"/>
      <c r="B120" s="71" t="s">
        <v>360</v>
      </c>
      <c r="C120" s="71" t="s">
        <v>344</v>
      </c>
      <c r="D120" s="72">
        <f t="shared" si="16"/>
        <v>7500</v>
      </c>
      <c r="E120" s="72">
        <f t="shared" si="14"/>
        <v>7500</v>
      </c>
      <c r="F120" s="72">
        <f t="shared" si="15"/>
        <v>7500</v>
      </c>
      <c r="G120" s="72">
        <v>7500</v>
      </c>
      <c r="H120" s="73"/>
      <c r="I120" s="72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customFormat="1" ht="26.05" customHeight="1" spans="1:20">
      <c r="A121" s="74"/>
      <c r="B121" s="71" t="s">
        <v>361</v>
      </c>
      <c r="C121" s="71" t="s">
        <v>344</v>
      </c>
      <c r="D121" s="72">
        <f t="shared" si="16"/>
        <v>2000</v>
      </c>
      <c r="E121" s="72">
        <f t="shared" si="14"/>
        <v>2000</v>
      </c>
      <c r="F121" s="72">
        <f t="shared" si="15"/>
        <v>2000</v>
      </c>
      <c r="G121" s="72">
        <v>2000</v>
      </c>
      <c r="H121" s="73"/>
      <c r="I121" s="72"/>
      <c r="J121" s="73"/>
      <c r="K121" s="73"/>
      <c r="L121" s="73"/>
      <c r="M121" s="71"/>
      <c r="N121" s="73"/>
      <c r="O121" s="73"/>
      <c r="P121" s="73"/>
      <c r="Q121" s="73"/>
      <c r="R121" s="73"/>
      <c r="S121" s="73"/>
      <c r="T121" s="73"/>
    </row>
    <row r="122" customFormat="1" ht="26.05" customHeight="1" spans="1:20">
      <c r="A122" s="74"/>
      <c r="B122" s="71" t="s">
        <v>362</v>
      </c>
      <c r="C122" s="71" t="s">
        <v>344</v>
      </c>
      <c r="D122" s="72">
        <f t="shared" si="16"/>
        <v>1500</v>
      </c>
      <c r="E122" s="72">
        <f t="shared" si="14"/>
        <v>1500</v>
      </c>
      <c r="F122" s="72">
        <f t="shared" si="15"/>
        <v>1500</v>
      </c>
      <c r="G122" s="72">
        <v>1500</v>
      </c>
      <c r="H122" s="73"/>
      <c r="I122" s="72"/>
      <c r="J122" s="73"/>
      <c r="K122" s="73"/>
      <c r="L122" s="73"/>
      <c r="M122" s="71"/>
      <c r="N122" s="73"/>
      <c r="O122" s="73"/>
      <c r="P122" s="73"/>
      <c r="Q122" s="73"/>
      <c r="R122" s="73"/>
      <c r="S122" s="73"/>
      <c r="T122" s="73"/>
    </row>
    <row r="123" customFormat="1" ht="26.05" customHeight="1" spans="1:20">
      <c r="A123" s="74"/>
      <c r="B123" s="71" t="s">
        <v>363</v>
      </c>
      <c r="C123" s="71" t="s">
        <v>344</v>
      </c>
      <c r="D123" s="72">
        <f t="shared" si="16"/>
        <v>25520</v>
      </c>
      <c r="E123" s="72">
        <f t="shared" si="14"/>
        <v>25520</v>
      </c>
      <c r="F123" s="72"/>
      <c r="G123" s="72"/>
      <c r="H123" s="73"/>
      <c r="I123" s="72">
        <v>25520</v>
      </c>
      <c r="J123" s="73"/>
      <c r="K123" s="73"/>
      <c r="L123" s="73"/>
      <c r="M123" s="71"/>
      <c r="N123" s="73"/>
      <c r="O123" s="73"/>
      <c r="P123" s="73"/>
      <c r="Q123" s="73"/>
      <c r="R123" s="73"/>
      <c r="S123" s="73"/>
      <c r="T123" s="73"/>
    </row>
    <row r="124" customFormat="1" ht="26.05" customHeight="1" spans="1:20">
      <c r="A124" s="74"/>
      <c r="B124" s="71" t="s">
        <v>364</v>
      </c>
      <c r="C124" s="71" t="s">
        <v>344</v>
      </c>
      <c r="D124" s="72">
        <f t="shared" si="16"/>
        <v>17500</v>
      </c>
      <c r="E124" s="72">
        <f t="shared" si="14"/>
        <v>17500</v>
      </c>
      <c r="F124" s="72"/>
      <c r="G124" s="72"/>
      <c r="H124" s="73"/>
      <c r="I124" s="72">
        <v>17500</v>
      </c>
      <c r="J124" s="73"/>
      <c r="K124" s="73"/>
      <c r="L124" s="73"/>
      <c r="M124" s="71"/>
      <c r="N124" s="73"/>
      <c r="O124" s="73"/>
      <c r="P124" s="73"/>
      <c r="Q124" s="73"/>
      <c r="R124" s="73"/>
      <c r="S124" s="73"/>
      <c r="T124" s="73"/>
    </row>
    <row r="125" customFormat="1" ht="26.05" customHeight="1" spans="1:20">
      <c r="A125" s="74"/>
      <c r="B125" s="71" t="s">
        <v>365</v>
      </c>
      <c r="C125" s="71" t="s">
        <v>344</v>
      </c>
      <c r="D125" s="72">
        <f t="shared" si="16"/>
        <v>8792</v>
      </c>
      <c r="E125" s="72">
        <f t="shared" si="14"/>
        <v>3034</v>
      </c>
      <c r="F125" s="72"/>
      <c r="G125" s="72"/>
      <c r="H125" s="73"/>
      <c r="I125" s="72">
        <v>3034</v>
      </c>
      <c r="J125" s="73"/>
      <c r="K125" s="73"/>
      <c r="L125" s="73"/>
      <c r="M125" s="73">
        <f>N125+Q125+R125+S125+T125</f>
        <v>5758</v>
      </c>
      <c r="N125" s="73"/>
      <c r="O125" s="73"/>
      <c r="P125" s="73"/>
      <c r="Q125" s="73">
        <v>5758</v>
      </c>
      <c r="R125" s="73"/>
      <c r="S125" s="73"/>
      <c r="T125" s="73"/>
    </row>
    <row r="126" customFormat="1" ht="26.05" customHeight="1" spans="1:20">
      <c r="A126" s="75"/>
      <c r="B126" s="71" t="s">
        <v>366</v>
      </c>
      <c r="C126" s="71" t="s">
        <v>344</v>
      </c>
      <c r="D126" s="72">
        <f t="shared" si="16"/>
        <v>66006</v>
      </c>
      <c r="E126" s="72">
        <f t="shared" si="14"/>
        <v>66006</v>
      </c>
      <c r="F126" s="72"/>
      <c r="G126" s="72"/>
      <c r="H126" s="73"/>
      <c r="I126" s="72">
        <v>66006</v>
      </c>
      <c r="J126" s="73"/>
      <c r="K126" s="73"/>
      <c r="L126" s="73"/>
      <c r="M126" s="71"/>
      <c r="N126" s="73"/>
      <c r="O126" s="73"/>
      <c r="P126" s="73"/>
      <c r="Q126" s="73"/>
      <c r="R126" s="73"/>
      <c r="S126" s="73"/>
      <c r="T126" s="73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101:C101"/>
    <mergeCell ref="A5:A7"/>
    <mergeCell ref="A9:A100"/>
    <mergeCell ref="A102:A126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111</cp:lastModifiedBy>
  <dcterms:created xsi:type="dcterms:W3CDTF">2022-03-14T03:34:00Z</dcterms:created>
  <dcterms:modified xsi:type="dcterms:W3CDTF">2026-06-02T01:39:19Z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