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2026预算\2026预算公开\"/>
    </mc:Choice>
  </mc:AlternateContent>
  <xr:revisionPtr revIDLastSave="0" documentId="13_ncr:1_{9E2CABFF-5471-45FC-9459-724B8A8C369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Area" localSheetId="0">收支预算总表!$A$1:$D$45</definedName>
    <definedName name="_xlnm.Print_Titles" localSheetId="8">项目支出预算表!$5:$7</definedName>
  </definedNames>
  <calcPr calcId="181029"/>
</workbook>
</file>

<file path=xl/calcChain.xml><?xml version="1.0" encoding="utf-8"?>
<calcChain xmlns="http://schemas.openxmlformats.org/spreadsheetml/2006/main">
  <c r="E56" i="9" l="1"/>
  <c r="F56" i="9"/>
  <c r="G56" i="9"/>
  <c r="H56" i="9"/>
  <c r="I56" i="9"/>
  <c r="D56" i="9"/>
  <c r="E9" i="9"/>
  <c r="D9" i="9" s="1"/>
  <c r="E10" i="9"/>
  <c r="D10" i="9" s="1"/>
  <c r="E11" i="9"/>
  <c r="D11" i="9" s="1"/>
  <c r="E12" i="9"/>
  <c r="D12" i="9" s="1"/>
  <c r="E13" i="9"/>
  <c r="D13" i="9" s="1"/>
  <c r="D14" i="9"/>
  <c r="E14" i="9"/>
  <c r="E15" i="9"/>
  <c r="D15" i="9" s="1"/>
  <c r="E16" i="9"/>
  <c r="D16" i="9" s="1"/>
  <c r="E17" i="9"/>
  <c r="D17" i="9" s="1"/>
  <c r="E18" i="9"/>
  <c r="D18" i="9" s="1"/>
  <c r="E19" i="9"/>
  <c r="D19" i="9" s="1"/>
  <c r="D20" i="9"/>
  <c r="E20" i="9"/>
  <c r="E21" i="9"/>
  <c r="D21" i="9" s="1"/>
  <c r="E22" i="9"/>
  <c r="D22" i="9" s="1"/>
  <c r="E23" i="9"/>
  <c r="D23" i="9" s="1"/>
  <c r="E24" i="9"/>
  <c r="D24" i="9" s="1"/>
  <c r="E25" i="9"/>
  <c r="D25" i="9" s="1"/>
  <c r="D26" i="9"/>
  <c r="E26" i="9"/>
  <c r="E27" i="9"/>
  <c r="D27" i="9" s="1"/>
  <c r="E28" i="9"/>
  <c r="D28" i="9" s="1"/>
  <c r="E29" i="9"/>
  <c r="D29" i="9" s="1"/>
  <c r="E30" i="9"/>
  <c r="D30" i="9" s="1"/>
  <c r="E31" i="9"/>
  <c r="D31" i="9" s="1"/>
  <c r="D32" i="9"/>
  <c r="E32" i="9"/>
  <c r="E33" i="9"/>
  <c r="D33" i="9" s="1"/>
  <c r="E34" i="9"/>
  <c r="D34" i="9" s="1"/>
  <c r="E35" i="9"/>
  <c r="D35" i="9" s="1"/>
  <c r="E36" i="9"/>
  <c r="D36" i="9" s="1"/>
  <c r="E37" i="9"/>
  <c r="D37" i="9" s="1"/>
  <c r="D38" i="9"/>
  <c r="E38" i="9"/>
  <c r="E39" i="9"/>
  <c r="D39" i="9" s="1"/>
  <c r="E40" i="9"/>
  <c r="D40" i="9" s="1"/>
  <c r="E41" i="9"/>
  <c r="D41" i="9" s="1"/>
  <c r="E42" i="9"/>
  <c r="D42" i="9" s="1"/>
  <c r="E43" i="9"/>
  <c r="D43" i="9" s="1"/>
  <c r="D44" i="9"/>
  <c r="E44" i="9"/>
  <c r="E45" i="9"/>
  <c r="D45" i="9" s="1"/>
  <c r="E46" i="9"/>
  <c r="D46" i="9" s="1"/>
  <c r="E47" i="9"/>
  <c r="D47" i="9" s="1"/>
  <c r="E48" i="9"/>
  <c r="D48" i="9" s="1"/>
  <c r="E49" i="9"/>
  <c r="D49" i="9" s="1"/>
  <c r="E50" i="9"/>
  <c r="D50" i="9" s="1"/>
  <c r="E51" i="9"/>
  <c r="D51" i="9" s="1"/>
  <c r="E52" i="9"/>
  <c r="D52" i="9" s="1"/>
  <c r="E53" i="9"/>
  <c r="D53" i="9" s="1"/>
  <c r="E54" i="9"/>
  <c r="D54" i="9" s="1"/>
  <c r="E55" i="9"/>
  <c r="D55" i="9" s="1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9" i="9"/>
  <c r="F10" i="9"/>
  <c r="F11" i="9"/>
  <c r="F12" i="9"/>
  <c r="F13" i="9"/>
  <c r="F14" i="9"/>
  <c r="F15" i="9"/>
  <c r="F16" i="9"/>
  <c r="F17" i="9"/>
  <c r="F18" i="9"/>
  <c r="F8" i="9"/>
  <c r="D34" i="6"/>
  <c r="D16" i="6"/>
  <c r="E7" i="6"/>
  <c r="D7" i="6"/>
  <c r="E16" i="6"/>
  <c r="E29" i="6"/>
  <c r="C33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E32" i="6"/>
  <c r="E34" i="6" s="1"/>
  <c r="C7" i="6"/>
  <c r="C8" i="7"/>
  <c r="G55" i="5"/>
  <c r="F55" i="5"/>
  <c r="E55" i="5"/>
  <c r="D55" i="5"/>
  <c r="C55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E8" i="7"/>
  <c r="E8" i="9"/>
  <c r="D8" i="9" s="1"/>
  <c r="D7" i="5"/>
  <c r="D7" i="4"/>
  <c r="D42" i="4" s="1"/>
  <c r="B7" i="4"/>
  <c r="B42" i="4" s="1"/>
  <c r="L8" i="2"/>
  <c r="D8" i="2"/>
  <c r="C8" i="2" s="1"/>
  <c r="D7" i="3"/>
  <c r="G7" i="3"/>
  <c r="D39" i="1"/>
  <c r="D45" i="1" s="1"/>
  <c r="B39" i="1"/>
  <c r="B45" i="1" s="1"/>
  <c r="C32" i="6" l="1"/>
  <c r="C34" i="6"/>
  <c r="C7" i="3"/>
  <c r="C7" i="5"/>
  <c r="E45" i="1"/>
</calcChain>
</file>

<file path=xl/sharedStrings.xml><?xml version="1.0" encoding="utf-8"?>
<sst xmlns="http://schemas.openxmlformats.org/spreadsheetml/2006/main" count="610" uniqueCount="323">
  <si>
    <t>公开01表</t>
  </si>
  <si>
    <t>收支预算总表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</si>
  <si>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</si>
  <si>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</si>
  <si>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</si>
  <si>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</si>
  <si>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</si>
  <si>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</si>
  <si>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</si>
  <si>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</si>
  <si>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</si>
  <si>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</si>
  <si>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</si>
  <si>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</si>
  <si>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</si>
  <si>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</si>
  <si>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</si>
  <si>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</si>
  <si>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</si>
  <si>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</si>
  <si>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</si>
  <si>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</si>
  <si>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</si>
  <si>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</si>
  <si>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</si>
  <si>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</si>
  <si>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</si>
  <si>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</si>
  <si>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</si>
  <si>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</si>
  <si>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</si>
  <si>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</si>
  <si>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</si>
  <si>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</si>
  <si>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</si>
  <si>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</si>
  <si>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</si>
  <si>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</si>
  <si>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</si>
  <si>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</si>
  <si>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</si>
  <si>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</si>
  <si>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</si>
  <si>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</si>
  <si>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</si>
  <si>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</si>
  <si>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</si>
  <si>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</si>
  <si>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</si>
  <si>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</si>
  <si>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</si>
  <si>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</si>
  <si>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</si>
  <si>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</si>
  <si>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</si>
  <si>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</si>
  <si>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</si>
  <si>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</si>
  <si>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</si>
  <si>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</si>
  <si>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</si>
  <si>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</si>
  <si>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</si>
  <si>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</si>
  <si>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</si>
  <si>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</si>
  <si>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</si>
  <si>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</si>
  <si>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</si>
  <si>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</si>
  <si>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</si>
  <si>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</si>
  <si>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</si>
  <si>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</si>
  <si>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</si>
  <si>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</si>
  <si>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</si>
  <si>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</si>
  <si>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</si>
  <si>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</si>
  <si>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</si>
  <si>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</si>
  <si>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</si>
  <si>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</si>
  <si>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</si>
  <si>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</si>
  <si>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</si>
  <si>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</si>
  <si>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</si>
  <si>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</si>
  <si>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</si>
  <si>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</si>
  <si>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</si>
  <si>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</si>
  <si>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</si>
  <si>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</si>
  <si>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</si>
  <si>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</si>
  <si>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</si>
  <si>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</si>
  <si>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</si>
  <si>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</si>
  <si>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</si>
  <si>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</si>
  <si>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</si>
  <si>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</si>
  <si>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</si>
  <si>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</si>
  <si>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</si>
  <si>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</si>
  <si>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</si>
  <si>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</si>
  <si>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</si>
  <si>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</si>
  <si>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</si>
  <si>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</si>
  <si>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</si>
  <si>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</si>
  <si>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</si>
  <si>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</si>
  <si>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</si>
  <si>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</si>
  <si>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</si>
  <si>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</si>
  <si>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</si>
  <si>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</si>
  <si>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</si>
  <si>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</si>
  <si>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</si>
  <si>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</si>
  <si>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</si>
  <si>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</si>
  <si>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</si>
  <si>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family val="3"/>
        <charset val="134"/>
      </rPr>
      <t>公开</t>
    </r>
    <r>
      <rPr>
        <sz val="10"/>
        <color rgb="FF000000"/>
        <rFont val="Arial"/>
        <family val="2"/>
      </rPr>
      <t>10</t>
    </r>
    <r>
      <rPr>
        <sz val="10"/>
        <color rgb="FF000000"/>
        <rFont val="宋体"/>
        <family val="3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</si>
  <si>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</si>
  <si>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</si>
  <si>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</si>
  <si>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</si>
  <si>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</si>
  <si>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</si>
  <si>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</si>
  <si>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</si>
  <si>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</si>
  <si>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</si>
  <si>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</si>
  <si>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</si>
  <si>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</si>
  <si>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</si>
  <si>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</si>
  <si>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</si>
  <si>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</si>
  <si>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</si>
  <si>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</si>
  <si>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</si>
  <si>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</si>
  <si>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</si>
  <si>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</si>
  <si>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</si>
  <si>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</si>
  <si>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</si>
  <si>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</si>
  <si>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</si>
  <si>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</si>
  <si>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</si>
  <si>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</si>
  <si>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</si>
  <si>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</si>
  <si>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</si>
  <si>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</si>
  <si>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</si>
  <si>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</si>
  <si>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</si>
  <si>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</si>
  <si>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</si>
  <si>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</si>
  <si>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</si>
  <si>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</si>
  <si>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</si>
  <si>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</si>
  <si>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</si>
  <si>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</si>
  <si>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</si>
  <si>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</si>
  <si>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</si>
  <si>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</si>
  <si>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</si>
  <si>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</si>
  <si>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部门：怀化国际陆港经济开发区管理委员会</t>
  </si>
  <si>
    <t>部门：怀化国际陆港经济开发区管理委员会</t>
    <phoneticPr fontId="19" type="noConversion"/>
  </si>
  <si>
    <t>部门：怀化国际陆港经济开发区管理委员会</t>
    <phoneticPr fontId="19" type="noConversion"/>
  </si>
  <si>
    <t>怀化国际陆港经济开发区管理委员会</t>
  </si>
  <si>
    <t>经济成本控制率</t>
  </si>
  <si>
    <t>≤</t>
  </si>
  <si>
    <t>万元</t>
  </si>
  <si>
    <t>考核成本控制情况。</t>
  </si>
  <si>
    <t>成本控制在总成本范围内，得10分，每超出1%，扣0.5分，扣完为止。</t>
  </si>
  <si>
    <t>社会成本节约率</t>
  </si>
  <si>
    <t>≥</t>
  </si>
  <si>
    <t>%</t>
  </si>
  <si>
    <t>社会成本指标节约率＝(计划成本-实际成本) /计划成本×100%。</t>
  </si>
  <si>
    <t>成本控制在总成本范围内，得5分，每下降1%，扣0.5分，扣完为止。</t>
  </si>
  <si>
    <t>计划任务工作完成率</t>
  </si>
  <si>
    <t>=</t>
  </si>
  <si>
    <t>考核工作完成数量。</t>
  </si>
  <si>
    <t>按工作实际需要安排支出得15分，每下降1%，扣0.5分，扣完为止。</t>
  </si>
  <si>
    <t>工作任务绩效目标达成率</t>
  </si>
  <si>
    <t>考核工作质量完成情况</t>
  </si>
  <si>
    <t>工作绩效目标达成率100%，得15分，每下降1%扣0.5分，扣完为止。</t>
  </si>
  <si>
    <t>工作任务完成时效</t>
  </si>
  <si>
    <t>考核工作完成交付率情况</t>
  </si>
  <si>
    <t>工作任务按时限完成90%得10分，否则酌情扣分。</t>
  </si>
  <si>
    <t>充分发挥专项资金效益</t>
  </si>
  <si>
    <t>无</t>
  </si>
  <si>
    <t>效果明显</t>
  </si>
  <si>
    <t>考核资金使用效益情况。</t>
  </si>
  <si>
    <t>资金使用效益得到有效发挥，得5分，否则酌情扣分。</t>
  </si>
  <si>
    <t>开发建设工作保障水平</t>
  </si>
  <si>
    <t>考核开发建设工作正常运转保障水平。</t>
  </si>
  <si>
    <t>效果明显得10分，效果一般5分，否则不得分。</t>
  </si>
  <si>
    <t>生态效益情况</t>
  </si>
  <si>
    <t>考核工作实施对生态环境所带来的直接或间接影响情况。</t>
  </si>
  <si>
    <t>生态效益评价优5分、良好4分、及格3分、不及格0分。</t>
  </si>
  <si>
    <t>开发建设领域可持续发展</t>
  </si>
  <si>
    <t>考核工作实施对开发建设领域发展所带来的直接或间接影响情况。</t>
  </si>
  <si>
    <t>评价优5分、良好4分、及格3分、不及格1分。</t>
  </si>
  <si>
    <t>服务对象满意度</t>
  </si>
  <si>
    <t>考核服务对象满意度。</t>
  </si>
  <si>
    <t>服务对象满意度90%以上得10分，每下降1%，扣0.5分，扣完为止。</t>
  </si>
  <si>
    <t>工资福利支出</t>
  </si>
  <si>
    <t>商品和服务支出</t>
  </si>
  <si>
    <t>城乡社区支出</t>
  </si>
  <si>
    <t>城市基础设施配套费及对应专项债务收入安排的支出</t>
  </si>
  <si>
    <t>其他城市基础设施配套费安排的支出</t>
  </si>
  <si>
    <t>怀化国际陆港经济开发区管理委员会</t>
    <phoneticPr fontId="19" type="noConversion"/>
  </si>
  <si>
    <t>部门职能职责描述</t>
    <phoneticPr fontId="19" type="noConversion"/>
  </si>
  <si>
    <t>1.贯彻执行国家及省市关于开发区建设的方针政策与决策部署。
2.拟订并实施经开区重大发展战略、规划与工作计划。
3.统筹空间布局、产业规划、产业政策与项目准入。
4.负责开放型经济、基础设施与重大项目建设管理。
5.优化营商环境，承担行政审批与创新创业服务。
6.推进科技创新、高新技术产业发展与企业服务。
7.负责党建、综合管理、财政收支及国有资产管理。
8.承办市委、市政府交办的其他事项。</t>
    <phoneticPr fontId="19" type="noConversion"/>
  </si>
  <si>
    <t>怀化国际陆港经开区聚焦高质量发展，紧扣省市发展战略，围绕战略发展、产业经济、开放招商、港区建设、政务服务、财政金融、基层治理开展工作，统筹园区规划建设、产业培育、营商优化、综合保障等各项履职工作。</t>
    <phoneticPr fontId="19" type="noConversion"/>
  </si>
  <si>
    <t>怀化国际陆港经济开发区管理委员会</t>
    <phoneticPr fontId="19" type="noConversion"/>
  </si>
  <si>
    <t>组织人事专项经费</t>
  </si>
  <si>
    <t>基本工资</t>
  </si>
  <si>
    <t>机关事业单位基本养老保险缴费</t>
  </si>
  <si>
    <t>职工基本医疗保险缴费</t>
  </si>
  <si>
    <t>住房公积金</t>
  </si>
  <si>
    <t>其他社会保障缴费</t>
  </si>
  <si>
    <t>津贴补贴</t>
  </si>
  <si>
    <t>伙食补助费</t>
  </si>
  <si>
    <t>其他工资福利支出</t>
  </si>
  <si>
    <t>办公费</t>
  </si>
  <si>
    <t>印刷费</t>
  </si>
  <si>
    <t>邮电费</t>
  </si>
  <si>
    <t>差旅费</t>
  </si>
  <si>
    <t>维修（护）费</t>
  </si>
  <si>
    <t>培训费</t>
  </si>
  <si>
    <t>劳务费</t>
  </si>
  <si>
    <t>委托业务费</t>
  </si>
  <si>
    <t>福利费</t>
  </si>
  <si>
    <t>公务用车运行维护费</t>
  </si>
  <si>
    <t>其他商品和服务支出</t>
  </si>
  <si>
    <t>奖励金</t>
  </si>
  <si>
    <t>其他对个人和家庭的补助</t>
  </si>
  <si>
    <t>办公设备购置</t>
  </si>
  <si>
    <t>水费</t>
  </si>
  <si>
    <t>电费</t>
  </si>
  <si>
    <t>物业管理费</t>
  </si>
  <si>
    <t>因公出国（境）费用</t>
  </si>
  <si>
    <t>租赁费</t>
  </si>
  <si>
    <t>会议费</t>
  </si>
  <si>
    <t>其他交通费用</t>
  </si>
  <si>
    <t>物资储备</t>
  </si>
  <si>
    <t>公务接待费</t>
    <phoneticPr fontId="19" type="noConversion"/>
  </si>
  <si>
    <t>301</t>
  </si>
  <si>
    <t>302</t>
  </si>
  <si>
    <t>对个人和家庭的补助</t>
  </si>
  <si>
    <t>303</t>
    <phoneticPr fontId="19" type="noConversion"/>
  </si>
  <si>
    <t>资本性支出</t>
    <phoneticPr fontId="19" type="noConversion"/>
  </si>
  <si>
    <t>机关大院维护、水电补助经费</t>
  </si>
  <si>
    <t>部门业务经费</t>
  </si>
  <si>
    <t>春节慰问</t>
  </si>
  <si>
    <t>机关院内物业管理经费</t>
  </si>
  <si>
    <t>宣传专项经费（含电视台专班经费）</t>
  </si>
  <si>
    <t>网络及安全维护费用</t>
  </si>
  <si>
    <t>意识形态和网络意识形态经费</t>
  </si>
  <si>
    <t>异地任职干部生活保障经费</t>
  </si>
  <si>
    <t>档案整理专项经费</t>
  </si>
  <si>
    <t>新能源汽车购置费</t>
  </si>
  <si>
    <t>替代电脑购置专项经费</t>
  </si>
  <si>
    <t>陆港推介经费</t>
  </si>
  <si>
    <t>党建专项经费</t>
  </si>
  <si>
    <t>直属机关党建专项经费（工青妇）</t>
  </si>
  <si>
    <t>退休党支部委员会工作经费</t>
  </si>
  <si>
    <t>七一表彰工作经费</t>
  </si>
  <si>
    <t>产业发展工作专项经费</t>
  </si>
  <si>
    <t>社会信用体系</t>
  </si>
  <si>
    <t>数字化档案专项经费</t>
  </si>
  <si>
    <t>四上企业专项经费</t>
  </si>
  <si>
    <t>招商引资专项经费</t>
  </si>
  <si>
    <t>商贸物流（冷链）专项经费</t>
  </si>
  <si>
    <t>箱包工作组专项经费</t>
  </si>
  <si>
    <t>绿色食品及中医药工作小组专项经费</t>
  </si>
  <si>
    <t>加工制造专班专项经费</t>
  </si>
  <si>
    <t>灾害防治经费</t>
  </si>
  <si>
    <t>应急演练专项经费</t>
  </si>
  <si>
    <t>治本攻坚三年行动工作班专项经费</t>
  </si>
  <si>
    <t>纪检监察专项经费</t>
  </si>
  <si>
    <t>干部教育学习培训专项经费</t>
  </si>
  <si>
    <t>档案管理专项经费</t>
  </si>
  <si>
    <t>毛发检查专项经费</t>
  </si>
  <si>
    <t>管委会退休干部专项经费</t>
  </si>
  <si>
    <t>优化营商环境</t>
  </si>
  <si>
    <t>重大项目集中开工经费</t>
  </si>
  <si>
    <t>项目建设协调服务专项经费</t>
  </si>
  <si>
    <t>鹤中一体化工作专项经费</t>
  </si>
  <si>
    <t>工会活动专项经费</t>
  </si>
  <si>
    <t>联合工会</t>
  </si>
  <si>
    <t>项目安全巡查经费</t>
  </si>
  <si>
    <t>武装部专项经费</t>
  </si>
  <si>
    <t>安全隐患房屋观测及鉴定评估经费</t>
  </si>
  <si>
    <t>工程施工图审查服务经费</t>
  </si>
  <si>
    <t>小区污水管网检测经费</t>
  </si>
  <si>
    <t>公租房管理系统运转经费</t>
  </si>
  <si>
    <t>老旧小区改造项目</t>
  </si>
  <si>
    <t>质量安全管理及工地管理经费</t>
  </si>
  <si>
    <t>合计：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</si>
</sst>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24">
    <font>
      <sz val="11"/>
      <color indexed="8"/>
      <name val="宋体"/>
      <charset val="1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b/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>
      <alignment horizontal="right"/>
    </xf>
    <xf numFmtId="0" fontId="13" fillId="0" borderId="0" xfId="0" applyFont="1">
      <alignment vertical="center"/>
    </xf>
    <xf numFmtId="0" fontId="13" fillId="2" borderId="8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3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horizontal="center" vertical="center" wrapText="1"/>
    </xf>
    <xf numFmtId="4" fontId="21" fillId="3" borderId="9" xfId="0" applyNumberFormat="1" applyFont="1" applyFill="1" applyBorder="1" applyAlignment="1">
      <alignment vertical="center" wrapText="1"/>
    </xf>
    <xf numFmtId="4" fontId="21" fillId="3" borderId="9" xfId="0" applyNumberFormat="1" applyFont="1" applyFill="1" applyBorder="1" applyAlignment="1">
      <alignment horizontal="right" vertical="center" wrapText="1"/>
    </xf>
    <xf numFmtId="0" fontId="22" fillId="0" borderId="9" xfId="0" applyFont="1" applyBorder="1">
      <alignment vertical="center"/>
    </xf>
    <xf numFmtId="43" fontId="22" fillId="0" borderId="9" xfId="1" applyFont="1" applyBorder="1">
      <alignment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4" fontId="23" fillId="0" borderId="9" xfId="0" applyNumberFormat="1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view="pageBreakPreview" zoomScaleNormal="70" zoomScaleSheetLayoutView="100" workbookViewId="0">
      <selection activeCell="B7" sqref="B7"/>
    </sheetView>
  </sheetViews>
  <sheetFormatPr defaultColWidth="10" defaultRowHeight="13.5"/>
  <cols>
    <col min="1" max="1" width="31.625" customWidth="1"/>
    <col min="2" max="2" width="16.75" customWidth="1"/>
    <col min="3" max="3" width="39.625" customWidth="1"/>
    <col min="4" max="4" width="31.125" customWidth="1"/>
    <col min="5" max="5" width="9.75" customWidth="1"/>
  </cols>
  <sheetData>
    <row r="1" spans="1:5" ht="21.6" customHeight="1">
      <c r="A1" s="3" t="s">
        <v>0</v>
      </c>
      <c r="B1" s="3"/>
      <c r="C1" s="3"/>
      <c r="D1" s="3"/>
    </row>
    <row r="2" spans="1:5" ht="34.5" customHeight="1">
      <c r="A2" s="66" t="s">
        <v>1</v>
      </c>
      <c r="B2" s="66"/>
      <c r="C2" s="66"/>
      <c r="D2" s="66"/>
    </row>
    <row r="3" spans="1:5" ht="33.6" customHeight="1">
      <c r="A3" s="71" t="s">
        <v>188</v>
      </c>
      <c r="B3" s="71"/>
      <c r="C3" s="71"/>
      <c r="D3" s="71"/>
    </row>
    <row r="4" spans="1:5" ht="22.35" customHeight="1">
      <c r="D4" s="34" t="s">
        <v>2</v>
      </c>
      <c r="E4">
        <v>10000</v>
      </c>
    </row>
    <row r="5" spans="1:5" ht="28.5" customHeight="1">
      <c r="A5" s="72" t="s">
        <v>3</v>
      </c>
      <c r="B5" s="72"/>
      <c r="C5" s="72" t="s">
        <v>4</v>
      </c>
      <c r="D5" s="72"/>
    </row>
    <row r="6" spans="1:5" ht="31.15" customHeight="1">
      <c r="A6" s="8" t="s">
        <v>5</v>
      </c>
      <c r="B6" s="8" t="s">
        <v>6</v>
      </c>
      <c r="C6" s="8" t="s">
        <v>5</v>
      </c>
      <c r="D6" s="8" t="s">
        <v>6</v>
      </c>
    </row>
    <row r="7" spans="1:5" ht="22.9" customHeight="1">
      <c r="A7" s="5" t="s">
        <v>7</v>
      </c>
      <c r="B7">
        <v>5912.0928999999996</v>
      </c>
      <c r="C7" s="5" t="s">
        <v>8</v>
      </c>
      <c r="D7">
        <v>5376.9929000000002</v>
      </c>
    </row>
    <row r="8" spans="1:5" ht="22.9" customHeight="1">
      <c r="A8" s="5" t="s">
        <v>9</v>
      </c>
      <c r="B8" s="29"/>
      <c r="C8" s="5" t="s">
        <v>10</v>
      </c>
      <c r="D8" s="29"/>
    </row>
    <row r="9" spans="1:5" ht="22.9" customHeight="1">
      <c r="A9" s="5" t="s">
        <v>11</v>
      </c>
      <c r="B9" s="29"/>
      <c r="C9" s="5" t="s">
        <v>12</v>
      </c>
      <c r="D9" s="29"/>
    </row>
    <row r="10" spans="1:5" ht="22.9" customHeight="1">
      <c r="A10" s="5" t="s">
        <v>13</v>
      </c>
      <c r="B10" s="29"/>
      <c r="C10" s="5" t="s">
        <v>14</v>
      </c>
      <c r="D10" s="29"/>
    </row>
    <row r="11" spans="1:5" ht="22.9" customHeight="1">
      <c r="A11" s="5" t="s">
        <v>15</v>
      </c>
      <c r="B11" s="29"/>
      <c r="C11" s="5" t="s">
        <v>16</v>
      </c>
      <c r="D11" s="29"/>
    </row>
    <row r="12" spans="1:5" ht="22.9" customHeight="1">
      <c r="A12" s="5" t="s">
        <v>17</v>
      </c>
      <c r="B12" s="29"/>
      <c r="C12" s="5" t="s">
        <v>18</v>
      </c>
      <c r="D12" s="29"/>
    </row>
    <row r="13" spans="1:5" ht="22.9" customHeight="1">
      <c r="A13" s="5" t="s">
        <v>19</v>
      </c>
      <c r="B13" s="29"/>
      <c r="C13" s="5" t="s">
        <v>20</v>
      </c>
      <c r="D13" s="29"/>
    </row>
    <row r="14" spans="1:5" ht="22.9" customHeight="1">
      <c r="A14" s="5"/>
      <c r="B14" s="5"/>
      <c r="C14" s="5" t="s">
        <v>21</v>
      </c>
      <c r="D14" s="29"/>
    </row>
    <row r="15" spans="1:5" ht="22.9" customHeight="1">
      <c r="A15" s="5"/>
      <c r="B15" s="5"/>
      <c r="C15" s="5" t="s">
        <v>22</v>
      </c>
      <c r="D15" s="29"/>
    </row>
    <row r="16" spans="1:5" ht="22.9" customHeight="1">
      <c r="A16" s="5"/>
      <c r="B16" s="5"/>
      <c r="C16" s="5" t="s">
        <v>23</v>
      </c>
      <c r="D16" s="29"/>
    </row>
    <row r="17" spans="1:4" ht="22.9" customHeight="1">
      <c r="A17" s="5"/>
      <c r="B17" s="5"/>
      <c r="C17" s="5" t="s">
        <v>24</v>
      </c>
      <c r="D17" s="29"/>
    </row>
    <row r="18" spans="1:4" ht="22.9" customHeight="1">
      <c r="A18" s="5"/>
      <c r="B18" s="5"/>
      <c r="C18" s="5" t="s">
        <v>25</v>
      </c>
      <c r="D18">
        <v>535.1</v>
      </c>
    </row>
    <row r="19" spans="1:4" ht="22.9" customHeight="1">
      <c r="A19" s="5"/>
      <c r="B19" s="5"/>
      <c r="C19" s="5" t="s">
        <v>26</v>
      </c>
      <c r="D19" s="29"/>
    </row>
    <row r="20" spans="1:4" ht="22.9" customHeight="1">
      <c r="A20" s="5"/>
      <c r="B20" s="5"/>
      <c r="C20" s="5" t="s">
        <v>27</v>
      </c>
      <c r="D20" s="29"/>
    </row>
    <row r="21" spans="1:4" ht="22.9" customHeight="1">
      <c r="A21" s="5"/>
      <c r="B21" s="5"/>
      <c r="C21" s="5" t="s">
        <v>28</v>
      </c>
      <c r="D21" s="29"/>
    </row>
    <row r="22" spans="1:4" ht="22.9" customHeight="1">
      <c r="A22" s="5"/>
      <c r="B22" s="5"/>
      <c r="C22" s="5" t="s">
        <v>29</v>
      </c>
      <c r="D22" s="29"/>
    </row>
    <row r="23" spans="1:4" ht="22.9" customHeight="1">
      <c r="A23" s="5"/>
      <c r="B23" s="5"/>
      <c r="C23" s="5" t="s">
        <v>30</v>
      </c>
      <c r="D23" s="29"/>
    </row>
    <row r="24" spans="1:4" ht="22.9" customHeight="1">
      <c r="A24" s="5"/>
      <c r="B24" s="5"/>
      <c r="C24" s="5" t="s">
        <v>31</v>
      </c>
      <c r="D24" s="29"/>
    </row>
    <row r="25" spans="1:4" ht="22.9" customHeight="1">
      <c r="A25" s="5"/>
      <c r="B25" s="5"/>
      <c r="C25" s="5" t="s">
        <v>32</v>
      </c>
      <c r="D25" s="29"/>
    </row>
    <row r="26" spans="1:4" ht="22.9" customHeight="1">
      <c r="A26" s="5"/>
      <c r="B26" s="5"/>
      <c r="C26" s="5" t="s">
        <v>33</v>
      </c>
      <c r="D26" s="29"/>
    </row>
    <row r="27" spans="1:4" ht="22.9" customHeight="1">
      <c r="A27" s="5"/>
      <c r="B27" s="5"/>
      <c r="C27" s="5" t="s">
        <v>34</v>
      </c>
      <c r="D27" s="29"/>
    </row>
    <row r="28" spans="1:4" ht="22.9" customHeight="1">
      <c r="A28" s="5"/>
      <c r="B28" s="5"/>
      <c r="C28" s="5" t="s">
        <v>35</v>
      </c>
      <c r="D28" s="29"/>
    </row>
    <row r="29" spans="1:4" ht="22.9" customHeight="1">
      <c r="A29" s="5"/>
      <c r="B29" s="5"/>
      <c r="C29" s="5" t="s">
        <v>36</v>
      </c>
      <c r="D29" s="29"/>
    </row>
    <row r="30" spans="1:4" ht="22.9" customHeight="1">
      <c r="A30" s="5"/>
      <c r="B30" s="5"/>
      <c r="C30" s="5" t="s">
        <v>37</v>
      </c>
      <c r="D30" s="29"/>
    </row>
    <row r="31" spans="1:4" ht="22.9" customHeight="1">
      <c r="A31" s="5"/>
      <c r="B31" s="5"/>
      <c r="C31" s="5" t="s">
        <v>38</v>
      </c>
      <c r="D31" s="29"/>
    </row>
    <row r="32" spans="1:4" ht="22.9" customHeight="1">
      <c r="A32" s="5"/>
      <c r="B32" s="5"/>
      <c r="C32" s="5" t="s">
        <v>39</v>
      </c>
      <c r="D32" s="29"/>
    </row>
    <row r="33" spans="1:5" ht="22.9" customHeight="1">
      <c r="A33" s="5"/>
      <c r="B33" s="5"/>
      <c r="C33" s="5" t="s">
        <v>40</v>
      </c>
      <c r="D33" s="29"/>
    </row>
    <row r="34" spans="1:5" ht="22.9" customHeight="1">
      <c r="A34" s="5"/>
      <c r="B34" s="5"/>
      <c r="C34" s="5" t="s">
        <v>41</v>
      </c>
      <c r="D34" s="29"/>
    </row>
    <row r="35" spans="1:5" ht="22.9" customHeight="1">
      <c r="A35" s="5"/>
      <c r="B35" s="5"/>
      <c r="C35" s="5" t="s">
        <v>42</v>
      </c>
      <c r="D35" s="29"/>
    </row>
    <row r="36" spans="1:5" ht="22.9" customHeight="1">
      <c r="A36" s="5"/>
      <c r="B36" s="5"/>
      <c r="C36" s="5" t="s">
        <v>43</v>
      </c>
      <c r="D36" s="29"/>
    </row>
    <row r="37" spans="1:5" ht="22.9" customHeight="1">
      <c r="A37" s="5"/>
      <c r="B37" s="5"/>
      <c r="C37" s="9"/>
      <c r="D37" s="29"/>
    </row>
    <row r="38" spans="1:5" ht="26.65" customHeight="1">
      <c r="A38" s="5"/>
      <c r="B38" s="5"/>
      <c r="C38" s="5"/>
      <c r="D38" s="29"/>
    </row>
    <row r="39" spans="1:5" ht="21.2" customHeight="1">
      <c r="A39" s="31" t="s">
        <v>44</v>
      </c>
      <c r="B39" s="36">
        <f>SUM(B7:B38)</f>
        <v>5912.0928999999996</v>
      </c>
      <c r="C39" s="31" t="s">
        <v>45</v>
      </c>
      <c r="D39" s="36">
        <f>SUM(D7:D38)</f>
        <v>5912.0929000000006</v>
      </c>
    </row>
    <row r="40" spans="1:5" ht="21.2" customHeight="1">
      <c r="A40" s="27" t="s">
        <v>46</v>
      </c>
      <c r="B40" s="29"/>
      <c r="C40" s="4" t="s">
        <v>47</v>
      </c>
      <c r="D40" s="30"/>
    </row>
    <row r="41" spans="1:5" ht="24.2" customHeight="1">
      <c r="A41" s="27" t="s">
        <v>48</v>
      </c>
      <c r="B41" s="29"/>
      <c r="C41" s="9"/>
      <c r="D41" s="29"/>
    </row>
    <row r="42" spans="1:5" ht="18.95" customHeight="1">
      <c r="A42" s="27" t="s">
        <v>49</v>
      </c>
      <c r="B42" s="29"/>
      <c r="C42" s="9"/>
      <c r="D42" s="29"/>
    </row>
    <row r="43" spans="1:5" ht="20.65" customHeight="1">
      <c r="A43" s="27" t="s">
        <v>50</v>
      </c>
      <c r="B43" s="29"/>
      <c r="C43" s="5"/>
      <c r="D43" s="29"/>
    </row>
    <row r="44" spans="1:5" ht="25.9" customHeight="1">
      <c r="A44" s="27" t="s">
        <v>51</v>
      </c>
      <c r="B44" s="29"/>
      <c r="C44" s="5"/>
      <c r="D44" s="29"/>
    </row>
    <row r="45" spans="1:5" ht="42.2" customHeight="1">
      <c r="A45" s="35" t="s">
        <v>52</v>
      </c>
      <c r="B45" s="37">
        <f>+B39</f>
        <v>5912.0928999999996</v>
      </c>
      <c r="C45" s="35" t="s">
        <v>53</v>
      </c>
      <c r="D45" s="37">
        <f>+D39</f>
        <v>5912.0929000000006</v>
      </c>
      <c r="E45" s="38">
        <f>+B45-D45</f>
        <v>0</v>
      </c>
    </row>
  </sheetData>
  <mergeCells count="4">
    <mergeCell ref="A2:D2"/>
    <mergeCell ref="A3:D3"/>
    <mergeCell ref="A5:B5"/>
    <mergeCell ref="C5:D5"/>
  </mergeCells>
  <phoneticPr fontId="19" type="noConversion"/>
  <printOptions horizontalCentered="1"/>
  <pageMargins left="0.75138888888888899" right="0.39305555555555599" top="0.266666666666667" bottom="0.118055555555556" header="0" footer="0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"/>
  <sheetViews>
    <sheetView workbookViewId="0">
      <selection activeCell="F32" sqref="A31:F32"/>
    </sheetView>
  </sheetViews>
  <sheetFormatPr defaultColWidth="9.125" defaultRowHeight="12.75"/>
  <cols>
    <col min="1" max="3" width="3.125" style="12" customWidth="1"/>
    <col min="4" max="4" width="37.375" style="12" customWidth="1"/>
    <col min="5" max="7" width="16" style="12" customWidth="1"/>
    <col min="8" max="8" width="9.75" style="12" customWidth="1"/>
    <col min="9" max="16384" width="9.125" style="12"/>
  </cols>
  <sheetData>
    <row r="1" spans="1:8" ht="12.75" customHeight="1">
      <c r="A1" s="16" t="s">
        <v>133</v>
      </c>
      <c r="G1" s="17"/>
      <c r="H1" s="18"/>
    </row>
    <row r="2" spans="1:8" s="13" customFormat="1" ht="29.1" customHeight="1">
      <c r="A2" s="82" t="s">
        <v>134</v>
      </c>
      <c r="B2" s="82"/>
      <c r="C2" s="82"/>
      <c r="D2" s="82"/>
      <c r="E2" s="82"/>
      <c r="F2" s="82"/>
      <c r="G2" s="82"/>
      <c r="H2" s="18"/>
    </row>
    <row r="3" spans="1:8" ht="12.75" customHeight="1">
      <c r="G3" s="17"/>
      <c r="H3" s="18"/>
    </row>
    <row r="4" spans="1:8" ht="24" customHeight="1">
      <c r="A4" s="15" t="s">
        <v>187</v>
      </c>
      <c r="G4" s="17" t="s">
        <v>135</v>
      </c>
      <c r="H4" s="18"/>
    </row>
    <row r="5" spans="1:8" ht="21.95" customHeight="1">
      <c r="A5" s="83" t="s">
        <v>84</v>
      </c>
      <c r="B5" s="84"/>
      <c r="C5" s="84"/>
      <c r="D5" s="84"/>
      <c r="E5" s="85" t="s">
        <v>136</v>
      </c>
      <c r="F5" s="85"/>
      <c r="G5" s="85"/>
      <c r="H5" s="18"/>
    </row>
    <row r="6" spans="1:8" ht="15.6" customHeight="1">
      <c r="A6" s="92" t="s">
        <v>137</v>
      </c>
      <c r="B6" s="91"/>
      <c r="C6" s="91"/>
      <c r="D6" s="89" t="s">
        <v>95</v>
      </c>
      <c r="E6" s="91" t="s">
        <v>62</v>
      </c>
      <c r="F6" s="91" t="s">
        <v>76</v>
      </c>
      <c r="G6" s="91" t="s">
        <v>77</v>
      </c>
      <c r="H6" s="18"/>
    </row>
    <row r="7" spans="1:8" ht="15.6" customHeight="1">
      <c r="A7" s="92"/>
      <c r="B7" s="91"/>
      <c r="C7" s="91"/>
      <c r="D7" s="89"/>
      <c r="E7" s="91"/>
      <c r="F7" s="91"/>
      <c r="G7" s="91"/>
      <c r="H7" s="18"/>
    </row>
    <row r="8" spans="1:8" ht="15.6" customHeight="1">
      <c r="A8" s="93"/>
      <c r="B8" s="94"/>
      <c r="C8" s="94"/>
      <c r="D8" s="90"/>
      <c r="E8" s="91"/>
      <c r="F8" s="91"/>
      <c r="G8" s="91"/>
      <c r="H8" s="18"/>
    </row>
    <row r="9" spans="1:8" ht="26.1" customHeight="1">
      <c r="A9" s="86" t="s">
        <v>138</v>
      </c>
      <c r="B9" s="87"/>
      <c r="C9" s="87"/>
      <c r="D9" s="87"/>
      <c r="E9" s="19" t="s">
        <v>139</v>
      </c>
      <c r="F9" s="19" t="s">
        <v>140</v>
      </c>
      <c r="G9" s="19" t="s">
        <v>141</v>
      </c>
      <c r="H9" s="18"/>
    </row>
    <row r="10" spans="1:8" ht="26.1" customHeight="1">
      <c r="A10" s="86" t="s">
        <v>62</v>
      </c>
      <c r="B10" s="87"/>
      <c r="C10" s="87"/>
      <c r="D10" s="87"/>
      <c r="E10" s="20">
        <v>0</v>
      </c>
      <c r="F10" s="20">
        <v>0</v>
      </c>
      <c r="G10" s="20">
        <v>0</v>
      </c>
      <c r="H10" s="18"/>
    </row>
    <row r="11" spans="1:8" s="14" customFormat="1" ht="15.6" customHeight="1">
      <c r="A11" s="88" t="s">
        <v>118</v>
      </c>
      <c r="B11" s="88"/>
      <c r="C11" s="88"/>
      <c r="D11" s="88"/>
      <c r="E11" s="88"/>
      <c r="F11" s="88"/>
      <c r="G11" s="88"/>
      <c r="H11" s="18"/>
    </row>
    <row r="12" spans="1:8" s="15" customFormat="1" ht="12" customHeight="1">
      <c r="H12" s="18"/>
    </row>
  </sheetData>
  <mergeCells count="11">
    <mergeCell ref="A11:G11"/>
    <mergeCell ref="D6:D8"/>
    <mergeCell ref="E6:E8"/>
    <mergeCell ref="F6:F8"/>
    <mergeCell ref="G6:G8"/>
    <mergeCell ref="A6:C8"/>
    <mergeCell ref="A2:G2"/>
    <mergeCell ref="A5:D5"/>
    <mergeCell ref="E5:G5"/>
    <mergeCell ref="A9:D9"/>
    <mergeCell ref="A10:D10"/>
  </mergeCells>
  <phoneticPr fontId="19" type="noConversion"/>
  <pageMargins left="0.75" right="0.75" top="1" bottom="1" header="0.5" footer="0.5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M24" sqref="M24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3" t="s">
        <v>142</v>
      </c>
      <c r="B1" s="3"/>
      <c r="C1" s="3"/>
      <c r="D1" s="3"/>
      <c r="F1" s="3"/>
      <c r="G1" s="3"/>
      <c r="L1" s="3"/>
    </row>
    <row r="2" spans="1:13" ht="24">
      <c r="A2" s="66" t="s">
        <v>143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>
      <c r="A3" s="67" t="s">
        <v>187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>
      <c r="A4" s="3"/>
      <c r="B4" s="3"/>
      <c r="C4" s="3"/>
      <c r="D4" s="3"/>
      <c r="F4" s="3"/>
      <c r="G4" s="3"/>
      <c r="L4" s="97" t="s">
        <v>135</v>
      </c>
      <c r="M4" s="97"/>
    </row>
    <row r="5" spans="1:13">
      <c r="A5" s="73" t="s">
        <v>144</v>
      </c>
      <c r="B5" s="73" t="s">
        <v>145</v>
      </c>
      <c r="C5" s="73" t="s">
        <v>146</v>
      </c>
      <c r="D5" s="73" t="s">
        <v>147</v>
      </c>
      <c r="E5" s="73" t="s">
        <v>148</v>
      </c>
      <c r="F5" s="73"/>
      <c r="G5" s="73"/>
      <c r="H5" s="73"/>
      <c r="I5" s="73"/>
      <c r="J5" s="73"/>
      <c r="K5" s="73"/>
      <c r="L5" s="73"/>
      <c r="M5" s="73"/>
    </row>
    <row r="6" spans="1:13" ht="22.5">
      <c r="A6" s="79"/>
      <c r="B6" s="79"/>
      <c r="C6" s="79"/>
      <c r="D6" s="79"/>
      <c r="E6" s="7" t="s">
        <v>149</v>
      </c>
      <c r="F6" s="7" t="s">
        <v>150</v>
      </c>
      <c r="G6" s="7" t="s">
        <v>151</v>
      </c>
      <c r="H6" s="7" t="s">
        <v>152</v>
      </c>
      <c r="I6" s="7" t="s">
        <v>153</v>
      </c>
      <c r="J6" s="7" t="s">
        <v>154</v>
      </c>
      <c r="K6" s="7" t="s">
        <v>155</v>
      </c>
      <c r="L6" s="7" t="s">
        <v>156</v>
      </c>
      <c r="M6" s="7" t="s">
        <v>157</v>
      </c>
    </row>
    <row r="7" spans="1:13" ht="20.100000000000001" customHeight="1">
      <c r="A7" s="95"/>
      <c r="B7" s="95"/>
      <c r="C7" s="96"/>
      <c r="D7" s="95"/>
      <c r="E7" s="98" t="s">
        <v>158</v>
      </c>
      <c r="F7" s="11" t="s">
        <v>159</v>
      </c>
      <c r="G7" s="10"/>
      <c r="H7" s="10"/>
      <c r="I7" s="10"/>
      <c r="J7" s="10"/>
      <c r="K7" s="10"/>
      <c r="L7" s="10"/>
      <c r="M7" s="10"/>
    </row>
    <row r="8" spans="1:13" ht="20.100000000000001" customHeight="1">
      <c r="A8" s="95"/>
      <c r="B8" s="95"/>
      <c r="C8" s="96"/>
      <c r="D8" s="95"/>
      <c r="E8" s="98"/>
      <c r="F8" s="11" t="s">
        <v>160</v>
      </c>
      <c r="G8" s="10"/>
      <c r="H8" s="10"/>
      <c r="I8" s="10"/>
      <c r="J8" s="10"/>
      <c r="K8" s="10"/>
      <c r="L8" s="10"/>
      <c r="M8" s="10"/>
    </row>
    <row r="9" spans="1:13" ht="20.100000000000001" customHeight="1">
      <c r="A9" s="95"/>
      <c r="B9" s="95"/>
      <c r="C9" s="96"/>
      <c r="D9" s="95"/>
      <c r="E9" s="98"/>
      <c r="F9" s="11" t="s">
        <v>161</v>
      </c>
      <c r="G9" s="10"/>
      <c r="H9" s="10"/>
      <c r="I9" s="10"/>
      <c r="J9" s="10"/>
      <c r="K9" s="10"/>
      <c r="L9" s="10"/>
      <c r="M9" s="10"/>
    </row>
    <row r="10" spans="1:13" ht="20.100000000000001" customHeight="1">
      <c r="A10" s="95"/>
      <c r="B10" s="95"/>
      <c r="C10" s="96"/>
      <c r="D10" s="95"/>
      <c r="E10" s="98" t="s">
        <v>162</v>
      </c>
      <c r="F10" s="11" t="s">
        <v>163</v>
      </c>
      <c r="G10" s="10"/>
      <c r="H10" s="10"/>
      <c r="I10" s="10"/>
      <c r="J10" s="10"/>
      <c r="K10" s="10"/>
      <c r="L10" s="10"/>
      <c r="M10" s="10"/>
    </row>
    <row r="11" spans="1:13" ht="20.100000000000001" customHeight="1">
      <c r="A11" s="95"/>
      <c r="B11" s="95"/>
      <c r="C11" s="96"/>
      <c r="D11" s="95"/>
      <c r="E11" s="98"/>
      <c r="F11" s="11" t="s">
        <v>164</v>
      </c>
      <c r="G11" s="10"/>
      <c r="H11" s="10"/>
      <c r="I11" s="10"/>
      <c r="J11" s="10"/>
      <c r="K11" s="10"/>
      <c r="L11" s="10"/>
      <c r="M11" s="10"/>
    </row>
    <row r="12" spans="1:13" ht="20.100000000000001" customHeight="1">
      <c r="A12" s="95"/>
      <c r="B12" s="95"/>
      <c r="C12" s="96"/>
      <c r="D12" s="95"/>
      <c r="E12" s="98"/>
      <c r="F12" s="11" t="s">
        <v>165</v>
      </c>
      <c r="G12" s="10"/>
      <c r="H12" s="10"/>
      <c r="I12" s="10"/>
      <c r="J12" s="10"/>
      <c r="K12" s="10"/>
      <c r="L12" s="10"/>
      <c r="M12" s="10"/>
    </row>
    <row r="13" spans="1:13" ht="20.100000000000001" customHeight="1">
      <c r="A13" s="95"/>
      <c r="B13" s="95"/>
      <c r="C13" s="96"/>
      <c r="D13" s="95"/>
      <c r="E13" s="98" t="s">
        <v>166</v>
      </c>
      <c r="F13" s="11" t="s">
        <v>167</v>
      </c>
      <c r="G13" s="10"/>
      <c r="H13" s="10"/>
      <c r="I13" s="10"/>
      <c r="J13" s="10"/>
      <c r="K13" s="10"/>
      <c r="L13" s="10"/>
      <c r="M13" s="10"/>
    </row>
    <row r="14" spans="1:13" ht="20.100000000000001" customHeight="1">
      <c r="A14" s="95"/>
      <c r="B14" s="95"/>
      <c r="C14" s="96"/>
      <c r="D14" s="95"/>
      <c r="E14" s="98"/>
      <c r="F14" s="11" t="s">
        <v>168</v>
      </c>
      <c r="G14" s="10"/>
      <c r="H14" s="10"/>
      <c r="I14" s="10"/>
      <c r="J14" s="10"/>
      <c r="K14" s="10"/>
      <c r="L14" s="10"/>
      <c r="M14" s="10"/>
    </row>
    <row r="15" spans="1:13" ht="20.100000000000001" customHeight="1">
      <c r="A15" s="95"/>
      <c r="B15" s="95"/>
      <c r="C15" s="96"/>
      <c r="D15" s="95"/>
      <c r="E15" s="98"/>
      <c r="F15" s="11" t="s">
        <v>169</v>
      </c>
      <c r="G15" s="10"/>
      <c r="H15" s="10"/>
      <c r="I15" s="10"/>
      <c r="J15" s="10"/>
      <c r="K15" s="10"/>
      <c r="L15" s="10"/>
      <c r="M15" s="10"/>
    </row>
    <row r="16" spans="1:13" ht="20.100000000000001" customHeight="1">
      <c r="A16" s="95"/>
      <c r="B16" s="95"/>
      <c r="C16" s="96"/>
      <c r="D16" s="95"/>
      <c r="E16" s="98"/>
      <c r="F16" s="11" t="s">
        <v>170</v>
      </c>
      <c r="G16" s="10"/>
      <c r="H16" s="10"/>
      <c r="I16" s="10"/>
      <c r="J16" s="10"/>
      <c r="K16" s="10"/>
      <c r="L16" s="10"/>
      <c r="M16" s="10"/>
    </row>
    <row r="17" spans="1:13" ht="20.100000000000001" customHeight="1">
      <c r="A17" s="95"/>
      <c r="B17" s="95"/>
      <c r="C17" s="96"/>
      <c r="D17" s="95"/>
      <c r="E17" s="11" t="s">
        <v>171</v>
      </c>
      <c r="F17" s="11" t="s">
        <v>172</v>
      </c>
      <c r="G17" s="10"/>
      <c r="H17" s="10"/>
      <c r="I17" s="10"/>
      <c r="J17" s="10"/>
      <c r="K17" s="10"/>
      <c r="L17" s="10"/>
      <c r="M17" s="10"/>
    </row>
  </sheetData>
  <mergeCells count="15">
    <mergeCell ref="B5:B6"/>
    <mergeCell ref="B7:B17"/>
    <mergeCell ref="C5:C6"/>
    <mergeCell ref="C7:C17"/>
    <mergeCell ref="A2:M2"/>
    <mergeCell ref="A3:M3"/>
    <mergeCell ref="L4:M4"/>
    <mergeCell ref="E5:M5"/>
    <mergeCell ref="A5:A6"/>
    <mergeCell ref="D5:D6"/>
    <mergeCell ref="D7:D17"/>
    <mergeCell ref="E7:E9"/>
    <mergeCell ref="E10:E12"/>
    <mergeCell ref="E13:E16"/>
    <mergeCell ref="A7:A17"/>
  </mergeCells>
  <phoneticPr fontId="19" type="noConversion"/>
  <pageMargins left="0.75" right="0.75" top="1" bottom="1" header="0.51180555555555596" footer="0.5118055555555559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8"/>
  <sheetViews>
    <sheetView view="pageBreakPreview" zoomScale="115" zoomScaleNormal="85" zoomScaleSheetLayoutView="115" workbookViewId="0">
      <selection activeCell="J22" sqref="J22"/>
    </sheetView>
  </sheetViews>
  <sheetFormatPr defaultColWidth="7" defaultRowHeight="12"/>
  <cols>
    <col min="1" max="1" width="7.375" style="1" customWidth="1"/>
    <col min="2" max="2" width="7.25" style="1" customWidth="1"/>
    <col min="3" max="3" width="8.25" style="1" customWidth="1"/>
    <col min="4" max="4" width="8.125" style="1" customWidth="1"/>
    <col min="5" max="5" width="7.25" style="1" customWidth="1"/>
    <col min="6" max="6" width="8.25" style="1" customWidth="1"/>
    <col min="7" max="7" width="5.5" style="1" customWidth="1"/>
    <col min="8" max="8" width="8.375" style="1" customWidth="1"/>
    <col min="9" max="9" width="8.375" style="2" customWidth="1"/>
    <col min="10" max="10" width="21.375" style="1" customWidth="1"/>
    <col min="11" max="11" width="12.125" style="1" customWidth="1"/>
    <col min="12" max="12" width="9.125" style="1" bestFit="1" customWidth="1"/>
    <col min="13" max="13" width="15.75" style="1" customWidth="1"/>
    <col min="14" max="14" width="17.875" style="1" customWidth="1"/>
    <col min="15" max="15" width="9.75" style="1" customWidth="1"/>
    <col min="16" max="17" width="9" style="1" customWidth="1"/>
    <col min="18" max="18" width="43.875" style="1" customWidth="1"/>
    <col min="19" max="19" width="45.875" style="1" customWidth="1"/>
    <col min="20" max="34" width="9" style="1" customWidth="1"/>
    <col min="35" max="16384" width="7" style="1"/>
  </cols>
  <sheetData>
    <row r="1" spans="1:20" ht="20.100000000000001" customHeight="1">
      <c r="A1" s="1" t="s">
        <v>173</v>
      </c>
    </row>
    <row r="2" spans="1:20" customFormat="1" ht="42.2" customHeight="1">
      <c r="A2" s="99" t="s">
        <v>174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customFormat="1" ht="23.25" customHeight="1">
      <c r="A3" s="67" t="s">
        <v>187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customFormat="1" ht="16.35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R4" s="97" t="s">
        <v>135</v>
      </c>
      <c r="S4" s="97"/>
      <c r="T4" s="97"/>
    </row>
    <row r="5" spans="1:20" customFormat="1" ht="18.2" customHeight="1">
      <c r="A5" s="73" t="s">
        <v>106</v>
      </c>
      <c r="B5" s="73" t="s">
        <v>107</v>
      </c>
      <c r="C5" s="73" t="s">
        <v>175</v>
      </c>
      <c r="D5" s="73"/>
      <c r="E5" s="73"/>
      <c r="F5" s="73"/>
      <c r="G5" s="73"/>
      <c r="H5" s="73"/>
      <c r="I5" s="73"/>
      <c r="J5" s="79" t="s">
        <v>234</v>
      </c>
      <c r="K5" s="73" t="s">
        <v>176</v>
      </c>
      <c r="L5" s="77" t="s">
        <v>177</v>
      </c>
      <c r="M5" s="77"/>
      <c r="N5" s="77"/>
      <c r="O5" s="77"/>
      <c r="P5" s="77"/>
      <c r="Q5" s="77"/>
      <c r="R5" s="77"/>
      <c r="S5" s="77"/>
      <c r="T5" s="77"/>
    </row>
    <row r="6" spans="1:20" customFormat="1" ht="18.95" customHeight="1">
      <c r="A6" s="73"/>
      <c r="B6" s="73"/>
      <c r="C6" s="73" t="s">
        <v>178</v>
      </c>
      <c r="D6" s="73" t="s">
        <v>179</v>
      </c>
      <c r="E6" s="73"/>
      <c r="F6" s="73"/>
      <c r="G6" s="73"/>
      <c r="H6" s="73" t="s">
        <v>180</v>
      </c>
      <c r="I6" s="73"/>
      <c r="J6" s="102"/>
      <c r="K6" s="73"/>
      <c r="L6" s="77"/>
      <c r="M6" s="77"/>
      <c r="N6" s="77"/>
      <c r="O6" s="77"/>
      <c r="P6" s="77"/>
      <c r="Q6" s="77"/>
      <c r="R6" s="77"/>
      <c r="S6" s="77"/>
      <c r="T6" s="77"/>
    </row>
    <row r="7" spans="1:20" customFormat="1" ht="31.15" customHeight="1">
      <c r="A7" s="73"/>
      <c r="B7" s="73"/>
      <c r="C7" s="73"/>
      <c r="D7" s="4" t="s">
        <v>126</v>
      </c>
      <c r="E7" s="4" t="s">
        <v>181</v>
      </c>
      <c r="F7" s="4" t="s">
        <v>182</v>
      </c>
      <c r="G7" s="4" t="s">
        <v>183</v>
      </c>
      <c r="H7" s="4" t="s">
        <v>76</v>
      </c>
      <c r="I7" s="4" t="s">
        <v>77</v>
      </c>
      <c r="J7" s="103"/>
      <c r="K7" s="73"/>
      <c r="L7" s="4" t="s">
        <v>149</v>
      </c>
      <c r="M7" s="4" t="s">
        <v>150</v>
      </c>
      <c r="N7" s="4" t="s">
        <v>151</v>
      </c>
      <c r="O7" s="4" t="s">
        <v>156</v>
      </c>
      <c r="P7" s="4" t="s">
        <v>152</v>
      </c>
      <c r="Q7" s="4" t="s">
        <v>184</v>
      </c>
      <c r="R7" s="4" t="s">
        <v>185</v>
      </c>
      <c r="S7" s="4" t="s">
        <v>186</v>
      </c>
      <c r="T7" s="4" t="s">
        <v>157</v>
      </c>
    </row>
    <row r="8" spans="1:20" ht="20.100000000000001" customHeight="1">
      <c r="A8" s="100">
        <v>124001</v>
      </c>
      <c r="B8" s="100" t="s">
        <v>233</v>
      </c>
      <c r="C8" s="101">
        <v>5912.0928999999996</v>
      </c>
      <c r="D8" s="101">
        <v>5376.9929000000002</v>
      </c>
      <c r="E8" s="101">
        <v>535.1</v>
      </c>
      <c r="F8" s="101"/>
      <c r="G8" s="101"/>
      <c r="H8" s="101">
        <v>3120.3488999999995</v>
      </c>
      <c r="I8" s="101">
        <v>2791.7440000000001</v>
      </c>
      <c r="J8" s="104" t="s">
        <v>235</v>
      </c>
      <c r="K8" s="107" t="s">
        <v>236</v>
      </c>
      <c r="L8" s="100" t="s">
        <v>158</v>
      </c>
      <c r="M8" s="9" t="s">
        <v>159</v>
      </c>
      <c r="N8" s="5" t="s">
        <v>191</v>
      </c>
      <c r="O8" s="5" t="s">
        <v>192</v>
      </c>
      <c r="P8" s="40">
        <v>2791.7440000000001</v>
      </c>
      <c r="Q8" s="5" t="s">
        <v>193</v>
      </c>
      <c r="R8" s="5" t="s">
        <v>194</v>
      </c>
      <c r="S8" s="5" t="s">
        <v>195</v>
      </c>
      <c r="T8" s="5"/>
    </row>
    <row r="9" spans="1:20" ht="20.100000000000001" customHeight="1">
      <c r="A9" s="100"/>
      <c r="B9" s="100"/>
      <c r="C9" s="101"/>
      <c r="D9" s="101"/>
      <c r="E9" s="101"/>
      <c r="F9" s="101"/>
      <c r="G9" s="101"/>
      <c r="H9" s="101"/>
      <c r="I9" s="101"/>
      <c r="J9" s="105"/>
      <c r="K9" s="107"/>
      <c r="L9" s="100"/>
      <c r="M9" s="9" t="s">
        <v>160</v>
      </c>
      <c r="N9" s="5" t="s">
        <v>196</v>
      </c>
      <c r="O9" s="5" t="s">
        <v>197</v>
      </c>
      <c r="P9" s="5">
        <v>0</v>
      </c>
      <c r="Q9" s="5" t="s">
        <v>198</v>
      </c>
      <c r="R9" s="5" t="s">
        <v>199</v>
      </c>
      <c r="S9" s="5" t="s">
        <v>200</v>
      </c>
      <c r="T9" s="5"/>
    </row>
    <row r="10" spans="1:20" ht="20.100000000000001" customHeight="1">
      <c r="A10" s="100"/>
      <c r="B10" s="100"/>
      <c r="C10" s="101"/>
      <c r="D10" s="101"/>
      <c r="E10" s="101"/>
      <c r="F10" s="101"/>
      <c r="G10" s="101"/>
      <c r="H10" s="101"/>
      <c r="I10" s="101"/>
      <c r="J10" s="105"/>
      <c r="K10" s="107"/>
      <c r="L10" s="100"/>
      <c r="M10" s="9" t="s">
        <v>161</v>
      </c>
      <c r="N10" s="5"/>
      <c r="O10" s="5"/>
      <c r="P10" s="5"/>
      <c r="Q10" s="5"/>
      <c r="R10" s="5"/>
      <c r="S10" s="5"/>
      <c r="T10" s="5"/>
    </row>
    <row r="11" spans="1:20" ht="20.100000000000001" customHeight="1">
      <c r="A11" s="100"/>
      <c r="B11" s="100"/>
      <c r="C11" s="101"/>
      <c r="D11" s="101"/>
      <c r="E11" s="101"/>
      <c r="F11" s="101"/>
      <c r="G11" s="101"/>
      <c r="H11" s="101"/>
      <c r="I11" s="101"/>
      <c r="J11" s="105"/>
      <c r="K11" s="107"/>
      <c r="L11" s="100" t="s">
        <v>162</v>
      </c>
      <c r="M11" s="9" t="s">
        <v>163</v>
      </c>
      <c r="N11" s="5" t="s">
        <v>201</v>
      </c>
      <c r="O11" s="5" t="s">
        <v>202</v>
      </c>
      <c r="P11" s="5">
        <v>100</v>
      </c>
      <c r="Q11" s="5" t="s">
        <v>198</v>
      </c>
      <c r="R11" s="5" t="s">
        <v>203</v>
      </c>
      <c r="S11" s="5" t="s">
        <v>204</v>
      </c>
      <c r="T11" s="5"/>
    </row>
    <row r="12" spans="1:20" ht="20.100000000000001" customHeight="1">
      <c r="A12" s="100"/>
      <c r="B12" s="100"/>
      <c r="C12" s="101"/>
      <c r="D12" s="101"/>
      <c r="E12" s="101"/>
      <c r="F12" s="101"/>
      <c r="G12" s="101"/>
      <c r="H12" s="101"/>
      <c r="I12" s="101"/>
      <c r="J12" s="105"/>
      <c r="K12" s="107"/>
      <c r="L12" s="100"/>
      <c r="M12" s="9" t="s">
        <v>164</v>
      </c>
      <c r="N12" s="5" t="s">
        <v>205</v>
      </c>
      <c r="O12" s="5" t="s">
        <v>202</v>
      </c>
      <c r="P12" s="5">
        <v>100</v>
      </c>
      <c r="Q12" s="5" t="s">
        <v>198</v>
      </c>
      <c r="R12" s="5" t="s">
        <v>206</v>
      </c>
      <c r="S12" s="5" t="s">
        <v>207</v>
      </c>
      <c r="T12" s="5"/>
    </row>
    <row r="13" spans="1:20" ht="20.100000000000001" customHeight="1">
      <c r="A13" s="100"/>
      <c r="B13" s="100"/>
      <c r="C13" s="101"/>
      <c r="D13" s="101"/>
      <c r="E13" s="101"/>
      <c r="F13" s="101"/>
      <c r="G13" s="101"/>
      <c r="H13" s="101"/>
      <c r="I13" s="101"/>
      <c r="J13" s="105"/>
      <c r="K13" s="107"/>
      <c r="L13" s="100"/>
      <c r="M13" s="9" t="s">
        <v>165</v>
      </c>
      <c r="N13" s="5" t="s">
        <v>208</v>
      </c>
      <c r="O13" s="5" t="s">
        <v>197</v>
      </c>
      <c r="P13" s="5">
        <v>90</v>
      </c>
      <c r="Q13" s="5" t="s">
        <v>198</v>
      </c>
      <c r="R13" s="5" t="s">
        <v>209</v>
      </c>
      <c r="S13" s="5" t="s">
        <v>210</v>
      </c>
      <c r="T13" s="5"/>
    </row>
    <row r="14" spans="1:20" ht="20.100000000000001" customHeight="1">
      <c r="A14" s="100"/>
      <c r="B14" s="100"/>
      <c r="C14" s="101"/>
      <c r="D14" s="101"/>
      <c r="E14" s="101"/>
      <c r="F14" s="101"/>
      <c r="G14" s="101"/>
      <c r="H14" s="101"/>
      <c r="I14" s="101"/>
      <c r="J14" s="105"/>
      <c r="K14" s="107"/>
      <c r="L14" s="100" t="s">
        <v>166</v>
      </c>
      <c r="M14" s="9" t="s">
        <v>167</v>
      </c>
      <c r="N14" s="5" t="s">
        <v>211</v>
      </c>
      <c r="O14" s="5" t="s">
        <v>212</v>
      </c>
      <c r="P14" s="5" t="s">
        <v>213</v>
      </c>
      <c r="Q14" s="5" t="s">
        <v>212</v>
      </c>
      <c r="R14" s="5" t="s">
        <v>214</v>
      </c>
      <c r="S14" s="5" t="s">
        <v>215</v>
      </c>
      <c r="T14" s="5"/>
    </row>
    <row r="15" spans="1:20" ht="20.100000000000001" customHeight="1">
      <c r="A15" s="100"/>
      <c r="B15" s="100"/>
      <c r="C15" s="101"/>
      <c r="D15" s="101"/>
      <c r="E15" s="101"/>
      <c r="F15" s="101"/>
      <c r="G15" s="101"/>
      <c r="H15" s="101"/>
      <c r="I15" s="101"/>
      <c r="J15" s="105"/>
      <c r="K15" s="107"/>
      <c r="L15" s="100"/>
      <c r="M15" s="9" t="s">
        <v>168</v>
      </c>
      <c r="N15" s="5" t="s">
        <v>216</v>
      </c>
      <c r="O15" s="5" t="s">
        <v>212</v>
      </c>
      <c r="P15" s="5" t="s">
        <v>213</v>
      </c>
      <c r="Q15" s="5" t="s">
        <v>212</v>
      </c>
      <c r="R15" s="5" t="s">
        <v>217</v>
      </c>
      <c r="S15" s="5" t="s">
        <v>218</v>
      </c>
      <c r="T15" s="5"/>
    </row>
    <row r="16" spans="1:20" ht="20.100000000000001" customHeight="1">
      <c r="A16" s="100"/>
      <c r="B16" s="100"/>
      <c r="C16" s="101"/>
      <c r="D16" s="101"/>
      <c r="E16" s="101"/>
      <c r="F16" s="101"/>
      <c r="G16" s="101"/>
      <c r="H16" s="101"/>
      <c r="I16" s="101"/>
      <c r="J16" s="105"/>
      <c r="K16" s="107"/>
      <c r="L16" s="100"/>
      <c r="M16" s="9" t="s">
        <v>169</v>
      </c>
      <c r="N16" s="5" t="s">
        <v>219</v>
      </c>
      <c r="O16" s="5" t="s">
        <v>212</v>
      </c>
      <c r="P16" s="5" t="s">
        <v>213</v>
      </c>
      <c r="Q16" s="5" t="s">
        <v>212</v>
      </c>
      <c r="R16" s="5" t="s">
        <v>220</v>
      </c>
      <c r="S16" s="5" t="s">
        <v>221</v>
      </c>
      <c r="T16" s="5"/>
    </row>
    <row r="17" spans="1:20" ht="20.100000000000001" customHeight="1">
      <c r="A17" s="100"/>
      <c r="B17" s="100"/>
      <c r="C17" s="101"/>
      <c r="D17" s="101"/>
      <c r="E17" s="101"/>
      <c r="F17" s="101"/>
      <c r="G17" s="101"/>
      <c r="H17" s="101"/>
      <c r="I17" s="101"/>
      <c r="J17" s="105"/>
      <c r="K17" s="107"/>
      <c r="L17" s="100"/>
      <c r="M17" s="9" t="s">
        <v>170</v>
      </c>
      <c r="N17" s="5" t="s">
        <v>222</v>
      </c>
      <c r="O17" s="5" t="s">
        <v>212</v>
      </c>
      <c r="P17" s="5" t="s">
        <v>213</v>
      </c>
      <c r="Q17" s="5" t="s">
        <v>212</v>
      </c>
      <c r="R17" s="5" t="s">
        <v>223</v>
      </c>
      <c r="S17" s="5" t="s">
        <v>224</v>
      </c>
      <c r="T17" s="5"/>
    </row>
    <row r="18" spans="1:20" ht="20.100000000000001" customHeight="1">
      <c r="A18" s="100"/>
      <c r="B18" s="100"/>
      <c r="C18" s="101"/>
      <c r="D18" s="101"/>
      <c r="E18" s="101"/>
      <c r="F18" s="101"/>
      <c r="G18" s="101"/>
      <c r="H18" s="101"/>
      <c r="I18" s="101"/>
      <c r="J18" s="106"/>
      <c r="K18" s="107"/>
      <c r="L18" s="9" t="s">
        <v>171</v>
      </c>
      <c r="M18" s="9" t="s">
        <v>172</v>
      </c>
      <c r="N18" s="5" t="s">
        <v>225</v>
      </c>
      <c r="O18" s="5" t="s">
        <v>197</v>
      </c>
      <c r="P18" s="5">
        <v>90</v>
      </c>
      <c r="Q18" s="5" t="s">
        <v>198</v>
      </c>
      <c r="R18" s="5" t="s">
        <v>226</v>
      </c>
      <c r="S18" s="5" t="s">
        <v>227</v>
      </c>
      <c r="T18" s="5"/>
    </row>
  </sheetData>
  <mergeCells count="26">
    <mergeCell ref="L8:L10"/>
    <mergeCell ref="L11:L13"/>
    <mergeCell ref="L14:L17"/>
    <mergeCell ref="L5:T6"/>
    <mergeCell ref="I8:I18"/>
    <mergeCell ref="J5:J7"/>
    <mergeCell ref="J8:J18"/>
    <mergeCell ref="K5:K7"/>
    <mergeCell ref="K8:K18"/>
    <mergeCell ref="D8:D18"/>
    <mergeCell ref="E8:E18"/>
    <mergeCell ref="F8:F18"/>
    <mergeCell ref="G8:G18"/>
    <mergeCell ref="H8:H18"/>
    <mergeCell ref="A8:A18"/>
    <mergeCell ref="B5:B7"/>
    <mergeCell ref="B8:B18"/>
    <mergeCell ref="C6:C7"/>
    <mergeCell ref="C8:C18"/>
    <mergeCell ref="A2:T2"/>
    <mergeCell ref="A3:T3"/>
    <mergeCell ref="R4:T4"/>
    <mergeCell ref="C5:I5"/>
    <mergeCell ref="D6:G6"/>
    <mergeCell ref="H6:I6"/>
    <mergeCell ref="A5:A7"/>
  </mergeCells>
  <phoneticPr fontId="19" type="noConversion"/>
  <pageMargins left="0.75" right="0.75" top="1" bottom="1" header="0.5" footer="0.5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"/>
  <sheetViews>
    <sheetView workbookViewId="0">
      <selection activeCell="D34" sqref="D34"/>
    </sheetView>
  </sheetViews>
  <sheetFormatPr defaultColWidth="10" defaultRowHeight="13.5"/>
  <cols>
    <col min="1" max="1" width="6.875" customWidth="1"/>
    <col min="2" max="2" width="16.875" customWidth="1"/>
    <col min="3" max="3" width="10.375" customWidth="1"/>
    <col min="4" max="5" width="9.75" customWidth="1"/>
    <col min="6" max="6" width="9.125" customWidth="1"/>
    <col min="7" max="7" width="4.125" customWidth="1"/>
    <col min="8" max="8" width="6" customWidth="1"/>
    <col min="9" max="11" width="7.125" customWidth="1"/>
    <col min="12" max="12" width="5.875" customWidth="1"/>
    <col min="13" max="13" width="6.875" customWidth="1"/>
    <col min="14" max="14" width="9.25" customWidth="1"/>
    <col min="15" max="15" width="8.375" customWidth="1"/>
    <col min="16" max="16" width="7.75" customWidth="1"/>
    <col min="17" max="17" width="11" customWidth="1"/>
    <col min="18" max="20" width="9.75" customWidth="1"/>
  </cols>
  <sheetData>
    <row r="1" spans="1:17" ht="22.9" customHeight="1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35.85" customHeight="1">
      <c r="A2" s="66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31.15" customHeight="1">
      <c r="A3" s="67" t="s">
        <v>189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17.25" customHeight="1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34.5" customHeight="1">
      <c r="A5" s="73" t="s">
        <v>56</v>
      </c>
      <c r="B5" s="73"/>
      <c r="C5" s="73" t="s">
        <v>57</v>
      </c>
      <c r="D5" s="73" t="s">
        <v>58</v>
      </c>
      <c r="E5" s="73"/>
      <c r="F5" s="73"/>
      <c r="G5" s="73"/>
      <c r="H5" s="73"/>
      <c r="I5" s="73"/>
      <c r="J5" s="73"/>
      <c r="K5" s="73"/>
      <c r="L5" s="73" t="s">
        <v>59</v>
      </c>
      <c r="M5" s="73"/>
      <c r="N5" s="73"/>
      <c r="O5" s="73"/>
      <c r="P5" s="73"/>
      <c r="Q5" s="73"/>
    </row>
    <row r="6" spans="1:17" ht="31.15" customHeight="1">
      <c r="A6" s="73" t="s">
        <v>60</v>
      </c>
      <c r="B6" s="73" t="s">
        <v>61</v>
      </c>
      <c r="C6" s="73"/>
      <c r="D6" s="73" t="s">
        <v>62</v>
      </c>
      <c r="E6" s="73" t="s">
        <v>63</v>
      </c>
      <c r="F6" s="73" t="s">
        <v>64</v>
      </c>
      <c r="G6" s="73" t="s">
        <v>65</v>
      </c>
      <c r="H6" s="74" t="s">
        <v>66</v>
      </c>
      <c r="I6" s="74" t="s">
        <v>67</v>
      </c>
      <c r="J6" s="74" t="s">
        <v>68</v>
      </c>
      <c r="K6" s="73" t="s">
        <v>69</v>
      </c>
      <c r="L6" s="73" t="s">
        <v>62</v>
      </c>
      <c r="M6" s="73" t="s">
        <v>46</v>
      </c>
      <c r="N6" s="73"/>
      <c r="O6" s="73"/>
      <c r="P6" s="74" t="s">
        <v>70</v>
      </c>
      <c r="Q6" s="74" t="s">
        <v>51</v>
      </c>
    </row>
    <row r="7" spans="1:17" ht="28.5" customHeight="1">
      <c r="A7" s="73"/>
      <c r="B7" s="73"/>
      <c r="C7" s="73"/>
      <c r="D7" s="73"/>
      <c r="E7" s="73"/>
      <c r="F7" s="73"/>
      <c r="G7" s="73"/>
      <c r="H7" s="74"/>
      <c r="I7" s="74"/>
      <c r="J7" s="74"/>
      <c r="K7" s="73"/>
      <c r="L7" s="73"/>
      <c r="M7" s="4" t="s">
        <v>71</v>
      </c>
      <c r="N7" s="4" t="s">
        <v>72</v>
      </c>
      <c r="O7" s="4" t="s">
        <v>73</v>
      </c>
      <c r="P7" s="74"/>
      <c r="Q7" s="74"/>
    </row>
    <row r="8" spans="1:17" ht="24" customHeight="1">
      <c r="A8" s="24">
        <v>124001</v>
      </c>
      <c r="B8" s="4" t="s">
        <v>190</v>
      </c>
      <c r="C8" s="30">
        <f>+D8</f>
        <v>5912.0928999999996</v>
      </c>
      <c r="D8" s="30">
        <f>SUM(E8:K8)</f>
        <v>5912.0928999999996</v>
      </c>
      <c r="E8" s="30">
        <v>5912.0928999999996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f>SUM(M8:S8)</f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</row>
  </sheetData>
  <mergeCells count="21">
    <mergeCell ref="P6:P7"/>
    <mergeCell ref="Q6:Q7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2:Q2"/>
    <mergeCell ref="A3:Q3"/>
    <mergeCell ref="A4:Q4"/>
    <mergeCell ref="A5:B5"/>
    <mergeCell ref="D5:K5"/>
    <mergeCell ref="L5:Q5"/>
  </mergeCells>
  <phoneticPr fontId="19" type="noConversion"/>
  <printOptions horizontalCentered="1"/>
  <pageMargins left="0.59027777777777801" right="0.235416666666667" top="0.235416666666667" bottom="0.15625" header="0" footer="0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"/>
  <sheetViews>
    <sheetView workbookViewId="0">
      <selection activeCell="F25" sqref="F25"/>
    </sheetView>
  </sheetViews>
  <sheetFormatPr defaultColWidth="10" defaultRowHeight="13.5"/>
  <cols>
    <col min="1" max="1" width="10" customWidth="1"/>
    <col min="2" max="2" width="27.6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1" width="9.75" customWidth="1"/>
  </cols>
  <sheetData>
    <row r="1" spans="1:9" ht="22.9" customHeight="1">
      <c r="A1" s="3" t="s">
        <v>74</v>
      </c>
      <c r="B1" s="3"/>
      <c r="C1" s="3"/>
      <c r="D1" s="3"/>
      <c r="E1" s="3"/>
      <c r="F1" s="3"/>
      <c r="G1" s="3"/>
      <c r="H1" s="3"/>
      <c r="I1" s="3"/>
    </row>
    <row r="2" spans="1:9" ht="35.85" customHeight="1">
      <c r="A2" s="66" t="s">
        <v>75</v>
      </c>
      <c r="B2" s="66"/>
      <c r="C2" s="66"/>
      <c r="D2" s="66"/>
      <c r="E2" s="66"/>
      <c r="F2" s="66"/>
      <c r="G2" s="66"/>
      <c r="H2" s="66"/>
      <c r="I2" s="66"/>
    </row>
    <row r="3" spans="1:9" ht="26.65" customHeight="1">
      <c r="A3" s="67" t="s">
        <v>187</v>
      </c>
      <c r="B3" s="67"/>
      <c r="C3" s="67"/>
      <c r="D3" s="67"/>
      <c r="E3" s="67"/>
      <c r="F3" s="67"/>
      <c r="G3" s="67"/>
      <c r="H3" s="67"/>
      <c r="I3" s="67"/>
    </row>
    <row r="4" spans="1:9" ht="16.350000000000001" customHeight="1">
      <c r="A4" s="68" t="s">
        <v>2</v>
      </c>
      <c r="B4" s="68"/>
      <c r="C4" s="68"/>
      <c r="D4" s="68"/>
      <c r="E4" s="68"/>
      <c r="F4" s="68"/>
      <c r="G4" s="68"/>
      <c r="H4" s="68"/>
      <c r="I4" s="68"/>
    </row>
    <row r="5" spans="1:9" ht="23.1" customHeight="1">
      <c r="A5" s="73" t="s">
        <v>56</v>
      </c>
      <c r="B5" s="76"/>
      <c r="C5" s="75" t="s">
        <v>57</v>
      </c>
      <c r="D5" s="75" t="s">
        <v>76</v>
      </c>
      <c r="E5" s="75"/>
      <c r="F5" s="75"/>
      <c r="G5" s="75" t="s">
        <v>77</v>
      </c>
      <c r="H5" s="75"/>
      <c r="I5" s="75"/>
    </row>
    <row r="6" spans="1:9" ht="25.35" customHeight="1">
      <c r="A6" s="4" t="s">
        <v>60</v>
      </c>
      <c r="B6" s="42" t="s">
        <v>61</v>
      </c>
      <c r="C6" s="75"/>
      <c r="D6" s="44" t="s">
        <v>62</v>
      </c>
      <c r="E6" s="44" t="s">
        <v>78</v>
      </c>
      <c r="F6" s="44" t="s">
        <v>79</v>
      </c>
      <c r="G6" s="44" t="s">
        <v>62</v>
      </c>
      <c r="H6" s="44" t="s">
        <v>80</v>
      </c>
      <c r="I6" s="44" t="s">
        <v>81</v>
      </c>
    </row>
    <row r="7" spans="1:9" ht="22.9" customHeight="1">
      <c r="A7" s="24">
        <v>124001</v>
      </c>
      <c r="B7" s="43" t="s">
        <v>190</v>
      </c>
      <c r="C7" s="45">
        <f>+D7+G7</f>
        <v>5912.0928999999996</v>
      </c>
      <c r="D7" s="45">
        <f>+E7+F7</f>
        <v>3120.3489</v>
      </c>
      <c r="E7" s="45">
        <v>2757.2289000000001</v>
      </c>
      <c r="F7" s="45">
        <v>363.12</v>
      </c>
      <c r="G7" s="45">
        <f>H7+I7</f>
        <v>2791.7439999999997</v>
      </c>
      <c r="H7" s="45">
        <v>2256.6439999999998</v>
      </c>
      <c r="I7" s="45">
        <v>535.1</v>
      </c>
    </row>
  </sheetData>
  <mergeCells count="7">
    <mergeCell ref="C5:C6"/>
    <mergeCell ref="A2:I2"/>
    <mergeCell ref="A3:I3"/>
    <mergeCell ref="A4:I4"/>
    <mergeCell ref="A5:B5"/>
    <mergeCell ref="D5:F5"/>
    <mergeCell ref="G5:I5"/>
  </mergeCells>
  <phoneticPr fontId="19" type="noConversion"/>
  <pageMargins left="0.78680555555555598" right="0.235416666666667" top="0.235416666666667" bottom="0.15625" header="0" footer="0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3"/>
  <sheetViews>
    <sheetView tabSelected="1" zoomScaleNormal="100" workbookViewId="0">
      <selection activeCell="J22" sqref="J22"/>
    </sheetView>
  </sheetViews>
  <sheetFormatPr defaultColWidth="10" defaultRowHeight="13.5"/>
  <cols>
    <col min="1" max="1" width="28" customWidth="1"/>
    <col min="2" max="2" width="35.5" customWidth="1"/>
    <col min="3" max="3" width="37.75" customWidth="1"/>
    <col min="4" max="4" width="25.875" customWidth="1"/>
    <col min="5" max="5" width="9.75" customWidth="1"/>
  </cols>
  <sheetData>
    <row r="1" spans="1:4" ht="17.25" customHeight="1">
      <c r="A1" s="3" t="s">
        <v>82</v>
      </c>
      <c r="B1" s="3"/>
      <c r="C1" s="3"/>
      <c r="D1" s="3"/>
    </row>
    <row r="2" spans="1:4" ht="60.4" customHeight="1">
      <c r="A2" s="66" t="s">
        <v>83</v>
      </c>
      <c r="B2" s="66"/>
      <c r="C2" s="66"/>
      <c r="D2" s="66"/>
    </row>
    <row r="3" spans="1:4" ht="22.9" customHeight="1">
      <c r="A3" s="67" t="s">
        <v>187</v>
      </c>
      <c r="B3" s="67"/>
      <c r="C3" s="67"/>
      <c r="D3" s="67"/>
    </row>
    <row r="4" spans="1:4" ht="16.350000000000001" customHeight="1">
      <c r="A4" s="68" t="s">
        <v>2</v>
      </c>
      <c r="B4" s="68"/>
      <c r="C4" s="68"/>
      <c r="D4" s="68"/>
    </row>
    <row r="5" spans="1:4" ht="31.9" customHeight="1">
      <c r="A5" s="77" t="s">
        <v>3</v>
      </c>
      <c r="B5" s="77"/>
      <c r="C5" s="77" t="s">
        <v>4</v>
      </c>
      <c r="D5" s="77"/>
    </row>
    <row r="6" spans="1:4" ht="21.6" customHeight="1">
      <c r="A6" s="31" t="s">
        <v>84</v>
      </c>
      <c r="B6" s="31" t="s">
        <v>6</v>
      </c>
      <c r="C6" s="31" t="s">
        <v>84</v>
      </c>
      <c r="D6" s="31" t="s">
        <v>6</v>
      </c>
    </row>
    <row r="7" spans="1:4" ht="21.2" customHeight="1">
      <c r="A7" s="5" t="s">
        <v>85</v>
      </c>
      <c r="B7" s="23">
        <f>+B8+B9</f>
        <v>5912.0929000000006</v>
      </c>
      <c r="C7" s="5" t="s">
        <v>86</v>
      </c>
      <c r="D7" s="23">
        <f>+D8+D19</f>
        <v>5912.0929000000006</v>
      </c>
    </row>
    <row r="8" spans="1:4">
      <c r="A8" s="5" t="s">
        <v>87</v>
      </c>
      <c r="B8" s="29">
        <v>5376.9929000000002</v>
      </c>
      <c r="C8" s="5" t="s">
        <v>8</v>
      </c>
      <c r="D8" s="29">
        <v>5376.9929000000002</v>
      </c>
    </row>
    <row r="9" spans="1:4">
      <c r="A9" s="5" t="s">
        <v>88</v>
      </c>
      <c r="B9" s="29">
        <v>535.1</v>
      </c>
      <c r="C9" s="5" t="s">
        <v>10</v>
      </c>
      <c r="D9" s="29"/>
    </row>
    <row r="10" spans="1:4">
      <c r="A10" s="5" t="s">
        <v>89</v>
      </c>
      <c r="B10" s="29"/>
      <c r="C10" s="5" t="s">
        <v>12</v>
      </c>
      <c r="D10" s="29"/>
    </row>
    <row r="11" spans="1:4">
      <c r="A11" s="5" t="s">
        <v>90</v>
      </c>
      <c r="B11" s="23"/>
      <c r="C11" s="5" t="s">
        <v>14</v>
      </c>
      <c r="D11" s="29"/>
    </row>
    <row r="12" spans="1:4">
      <c r="A12" s="5" t="s">
        <v>87</v>
      </c>
      <c r="B12" s="29"/>
      <c r="C12" s="5" t="s">
        <v>16</v>
      </c>
      <c r="D12" s="29"/>
    </row>
    <row r="13" spans="1:4">
      <c r="A13" s="5" t="s">
        <v>88</v>
      </c>
      <c r="B13" s="29"/>
      <c r="C13" s="5" t="s">
        <v>18</v>
      </c>
      <c r="D13" s="29"/>
    </row>
    <row r="14" spans="1:4">
      <c r="A14" s="5" t="s">
        <v>89</v>
      </c>
      <c r="B14" s="29"/>
      <c r="C14" s="5" t="s">
        <v>20</v>
      </c>
      <c r="D14" s="29"/>
    </row>
    <row r="15" spans="1:4">
      <c r="A15" s="5"/>
      <c r="B15" s="6"/>
      <c r="C15" s="5" t="s">
        <v>21</v>
      </c>
      <c r="D15" s="29"/>
    </row>
    <row r="16" spans="1:4">
      <c r="A16" s="5"/>
      <c r="B16" s="6"/>
      <c r="C16" s="5" t="s">
        <v>22</v>
      </c>
      <c r="D16" s="29"/>
    </row>
    <row r="17" spans="1:4">
      <c r="A17" s="5"/>
      <c r="B17" s="6"/>
      <c r="C17" s="5" t="s">
        <v>23</v>
      </c>
      <c r="D17" s="29"/>
    </row>
    <row r="18" spans="1:4">
      <c r="A18" s="5"/>
      <c r="B18" s="6"/>
      <c r="C18" s="5" t="s">
        <v>24</v>
      </c>
      <c r="D18" s="29"/>
    </row>
    <row r="19" spans="1:4">
      <c r="A19" s="5"/>
      <c r="B19" s="6"/>
      <c r="C19" s="5" t="s">
        <v>25</v>
      </c>
      <c r="D19" s="29">
        <v>535.1</v>
      </c>
    </row>
    <row r="20" spans="1:4">
      <c r="A20" s="5"/>
      <c r="B20" s="5"/>
      <c r="C20" s="5" t="s">
        <v>26</v>
      </c>
      <c r="D20" s="29"/>
    </row>
    <row r="21" spans="1:4">
      <c r="A21" s="5"/>
      <c r="B21" s="5"/>
      <c r="C21" s="5" t="s">
        <v>27</v>
      </c>
      <c r="D21" s="29"/>
    </row>
    <row r="22" spans="1:4">
      <c r="A22" s="5"/>
      <c r="B22" s="5"/>
      <c r="C22" s="5" t="s">
        <v>28</v>
      </c>
      <c r="D22" s="29"/>
    </row>
    <row r="23" spans="1:4">
      <c r="A23" s="5"/>
      <c r="B23" s="5"/>
      <c r="C23" s="5" t="s">
        <v>29</v>
      </c>
      <c r="D23" s="29"/>
    </row>
    <row r="24" spans="1:4">
      <c r="A24" s="5"/>
      <c r="B24" s="5"/>
      <c r="C24" s="5" t="s">
        <v>30</v>
      </c>
      <c r="D24" s="29"/>
    </row>
    <row r="25" spans="1:4">
      <c r="A25" s="5"/>
      <c r="B25" s="5"/>
      <c r="C25" s="5" t="s">
        <v>31</v>
      </c>
      <c r="D25" s="29"/>
    </row>
    <row r="26" spans="1:4">
      <c r="A26" s="5"/>
      <c r="B26" s="5"/>
      <c r="C26" s="5" t="s">
        <v>32</v>
      </c>
      <c r="D26" s="29"/>
    </row>
    <row r="27" spans="1:4">
      <c r="A27" s="5"/>
      <c r="B27" s="5"/>
      <c r="C27" s="5" t="s">
        <v>33</v>
      </c>
      <c r="D27" s="29"/>
    </row>
    <row r="28" spans="1:4">
      <c r="A28" s="5"/>
      <c r="B28" s="5"/>
      <c r="C28" s="5" t="s">
        <v>34</v>
      </c>
      <c r="D28" s="29"/>
    </row>
    <row r="29" spans="1:4">
      <c r="A29" s="5"/>
      <c r="B29" s="5"/>
      <c r="C29" s="5" t="s">
        <v>35</v>
      </c>
      <c r="D29" s="29"/>
    </row>
    <row r="30" spans="1:4">
      <c r="A30" s="5"/>
      <c r="B30" s="5"/>
      <c r="C30" s="5" t="s">
        <v>36</v>
      </c>
      <c r="D30" s="29"/>
    </row>
    <row r="31" spans="1:4">
      <c r="A31" s="5"/>
      <c r="B31" s="5"/>
      <c r="C31" s="5" t="s">
        <v>37</v>
      </c>
      <c r="D31" s="29"/>
    </row>
    <row r="32" spans="1:4">
      <c r="A32" s="5"/>
      <c r="B32" s="5"/>
      <c r="C32" s="5" t="s">
        <v>38</v>
      </c>
      <c r="D32" s="29"/>
    </row>
    <row r="33" spans="1:4">
      <c r="A33" s="5"/>
      <c r="B33" s="5"/>
      <c r="C33" s="5" t="s">
        <v>39</v>
      </c>
      <c r="D33" s="29"/>
    </row>
    <row r="34" spans="1:4">
      <c r="A34" s="5"/>
      <c r="B34" s="5"/>
      <c r="C34" s="5" t="s">
        <v>40</v>
      </c>
      <c r="D34" s="29"/>
    </row>
    <row r="35" spans="1:4">
      <c r="A35" s="5"/>
      <c r="B35" s="5"/>
      <c r="C35" s="5" t="s">
        <v>41</v>
      </c>
      <c r="D35" s="29"/>
    </row>
    <row r="36" spans="1:4">
      <c r="A36" s="5"/>
      <c r="B36" s="5"/>
      <c r="C36" s="5" t="s">
        <v>42</v>
      </c>
      <c r="D36" s="29"/>
    </row>
    <row r="37" spans="1:4">
      <c r="A37" s="5"/>
      <c r="B37" s="5"/>
      <c r="C37" s="5" t="s">
        <v>43</v>
      </c>
      <c r="D37" s="29"/>
    </row>
    <row r="38" spans="1:4">
      <c r="A38" s="5"/>
      <c r="B38" s="5"/>
      <c r="C38" s="5"/>
      <c r="D38" s="5"/>
    </row>
    <row r="39" spans="1:4">
      <c r="A39" s="5"/>
      <c r="B39" s="5"/>
      <c r="C39" s="5"/>
      <c r="D39" s="5"/>
    </row>
    <row r="40" spans="1:4">
      <c r="A40" s="5"/>
      <c r="B40" s="5"/>
      <c r="C40" s="5" t="s">
        <v>91</v>
      </c>
      <c r="D40" s="29"/>
    </row>
    <row r="41" spans="1:4">
      <c r="A41" s="5"/>
      <c r="B41" s="5"/>
      <c r="C41" s="5"/>
      <c r="D41" s="5"/>
    </row>
    <row r="42" spans="1:4" ht="25.9" customHeight="1">
      <c r="A42" s="8" t="s">
        <v>52</v>
      </c>
      <c r="B42" s="32">
        <f>+B7</f>
        <v>5912.0929000000006</v>
      </c>
      <c r="C42" s="8" t="s">
        <v>53</v>
      </c>
      <c r="D42" s="33">
        <f>+D7</f>
        <v>5912.0929000000006</v>
      </c>
    </row>
    <row r="43" spans="1:4" ht="16.350000000000001" customHeight="1">
      <c r="A43" s="3"/>
      <c r="B43" s="3"/>
      <c r="C43" s="3"/>
      <c r="D43" s="3"/>
    </row>
  </sheetData>
  <mergeCells count="5">
    <mergeCell ref="A2:D2"/>
    <mergeCell ref="A3:D3"/>
    <mergeCell ref="A4:D4"/>
    <mergeCell ref="A5:B5"/>
    <mergeCell ref="C5:D5"/>
  </mergeCells>
  <phoneticPr fontId="19" type="noConversion"/>
  <printOptions horizontalCentered="1"/>
  <pageMargins left="0.78680555555555598" right="0.78680555555555598" top="0.78680555555555598" bottom="0.78680555555555598" header="0" footer="0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zoomScale="115" zoomScaleNormal="115" workbookViewId="0">
      <selection activeCell="F29" sqref="F29"/>
    </sheetView>
  </sheetViews>
  <sheetFormatPr defaultColWidth="10" defaultRowHeight="13.5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2.875" customWidth="1"/>
  </cols>
  <sheetData>
    <row r="1" spans="1:7" ht="21" customHeight="1">
      <c r="A1" s="3" t="s">
        <v>92</v>
      </c>
      <c r="B1" s="3"/>
      <c r="C1" s="3"/>
      <c r="D1" s="3"/>
      <c r="E1" s="3"/>
      <c r="F1" s="3"/>
      <c r="G1" s="3"/>
    </row>
    <row r="2" spans="1:7" ht="42.2" customHeight="1">
      <c r="A2" s="66" t="s">
        <v>93</v>
      </c>
      <c r="B2" s="66"/>
      <c r="C2" s="66"/>
      <c r="D2" s="66"/>
      <c r="E2" s="66"/>
      <c r="F2" s="66"/>
      <c r="G2" s="66"/>
    </row>
    <row r="3" spans="1:7" ht="29.25" customHeight="1">
      <c r="A3" s="67" t="s">
        <v>187</v>
      </c>
      <c r="B3" s="67"/>
      <c r="C3" s="67"/>
      <c r="D3" s="67"/>
      <c r="E3" s="67"/>
      <c r="F3" s="67"/>
      <c r="G3" s="67"/>
    </row>
    <row r="4" spans="1:7" ht="16.350000000000001" customHeight="1">
      <c r="A4" s="68" t="s">
        <v>2</v>
      </c>
      <c r="B4" s="68"/>
      <c r="C4" s="68"/>
      <c r="D4" s="68"/>
      <c r="E4" s="68"/>
      <c r="F4" s="68"/>
      <c r="G4" s="68"/>
    </row>
    <row r="5" spans="1:7" ht="27.6" customHeight="1">
      <c r="A5" s="47" t="s">
        <v>94</v>
      </c>
      <c r="B5" s="47" t="s">
        <v>95</v>
      </c>
      <c r="C5" s="47" t="s">
        <v>62</v>
      </c>
      <c r="D5" s="69" t="s">
        <v>76</v>
      </c>
      <c r="E5" s="69"/>
      <c r="F5" s="69"/>
      <c r="G5" s="47" t="s">
        <v>77</v>
      </c>
    </row>
    <row r="6" spans="1:7" ht="31.15" customHeight="1">
      <c r="A6" s="48"/>
      <c r="B6" s="48"/>
      <c r="C6" s="48"/>
      <c r="D6" s="49" t="s">
        <v>71</v>
      </c>
      <c r="E6" s="49" t="s">
        <v>96</v>
      </c>
      <c r="F6" s="49" t="s">
        <v>79</v>
      </c>
      <c r="G6" s="48"/>
    </row>
    <row r="7" spans="1:7" ht="26.45" customHeight="1">
      <c r="A7" s="50">
        <v>30101</v>
      </c>
      <c r="B7" s="51" t="s">
        <v>239</v>
      </c>
      <c r="C7" s="52">
        <f>+D7+G7</f>
        <v>2129.5967999999998</v>
      </c>
      <c r="D7" s="53">
        <f>+E7+F7</f>
        <v>2129.5967999999998</v>
      </c>
      <c r="E7" s="55">
        <v>2129.5967999999998</v>
      </c>
      <c r="F7" s="53"/>
      <c r="G7" s="53"/>
    </row>
    <row r="8" spans="1:7" ht="26.45" customHeight="1">
      <c r="A8" s="50">
        <v>30108</v>
      </c>
      <c r="B8" s="51" t="s">
        <v>240</v>
      </c>
      <c r="C8" s="52">
        <f t="shared" ref="C8:C54" si="0">+D8+G8</f>
        <v>224.846</v>
      </c>
      <c r="D8" s="53">
        <f t="shared" ref="D8:D54" si="1">+E8+F8</f>
        <v>224.846</v>
      </c>
      <c r="E8" s="55">
        <v>224.846</v>
      </c>
      <c r="F8" s="53"/>
      <c r="G8" s="53"/>
    </row>
    <row r="9" spans="1:7" ht="26.45" customHeight="1">
      <c r="A9" s="50">
        <v>30110</v>
      </c>
      <c r="B9" s="51" t="s">
        <v>241</v>
      </c>
      <c r="C9" s="52">
        <f t="shared" si="0"/>
        <v>121.15900000000001</v>
      </c>
      <c r="D9" s="53">
        <f t="shared" si="1"/>
        <v>121.15900000000001</v>
      </c>
      <c r="E9" s="55">
        <v>121.15900000000001</v>
      </c>
      <c r="F9" s="53"/>
      <c r="G9" s="53"/>
    </row>
    <row r="10" spans="1:7" ht="26.45" customHeight="1">
      <c r="A10" s="50">
        <v>30113</v>
      </c>
      <c r="B10" s="51" t="s">
        <v>242</v>
      </c>
      <c r="C10" s="52">
        <f t="shared" si="0"/>
        <v>255.55160000000001</v>
      </c>
      <c r="D10" s="53">
        <f t="shared" si="1"/>
        <v>255.55160000000001</v>
      </c>
      <c r="E10" s="55">
        <v>255.55160000000001</v>
      </c>
      <c r="F10" s="53"/>
      <c r="G10" s="53"/>
    </row>
    <row r="11" spans="1:7" ht="26.45" customHeight="1">
      <c r="A11" s="50">
        <v>30112</v>
      </c>
      <c r="B11" s="51" t="s">
        <v>243</v>
      </c>
      <c r="C11" s="52">
        <f t="shared" si="0"/>
        <v>26.075500000000002</v>
      </c>
      <c r="D11" s="53">
        <f t="shared" si="1"/>
        <v>26.075500000000002</v>
      </c>
      <c r="E11" s="55">
        <v>26.075500000000002</v>
      </c>
      <c r="F11" s="53"/>
      <c r="G11" s="53"/>
    </row>
    <row r="12" spans="1:7" ht="26.45" customHeight="1">
      <c r="A12" s="50">
        <v>30102</v>
      </c>
      <c r="B12" s="51" t="s">
        <v>244</v>
      </c>
      <c r="C12" s="52">
        <f t="shared" si="0"/>
        <v>3.464</v>
      </c>
      <c r="D12" s="53">
        <f t="shared" si="1"/>
        <v>3.464</v>
      </c>
      <c r="E12" s="53"/>
      <c r="F12" s="53">
        <v>3.464</v>
      </c>
      <c r="G12" s="53"/>
    </row>
    <row r="13" spans="1:7" ht="26.45" customHeight="1">
      <c r="A13" s="50">
        <v>30106</v>
      </c>
      <c r="B13" s="51" t="s">
        <v>245</v>
      </c>
      <c r="C13" s="52">
        <f t="shared" si="0"/>
        <v>55.776000000000003</v>
      </c>
      <c r="D13" s="53">
        <f t="shared" si="1"/>
        <v>55.776000000000003</v>
      </c>
      <c r="E13" s="53"/>
      <c r="F13" s="53">
        <v>55.776000000000003</v>
      </c>
      <c r="G13" s="53"/>
    </row>
    <row r="14" spans="1:7" ht="26.45" customHeight="1">
      <c r="A14" s="50">
        <v>30199</v>
      </c>
      <c r="B14" s="51" t="s">
        <v>246</v>
      </c>
      <c r="C14" s="52">
        <f t="shared" si="0"/>
        <v>20.442</v>
      </c>
      <c r="D14" s="53">
        <f t="shared" si="1"/>
        <v>20.442</v>
      </c>
      <c r="E14" s="53"/>
      <c r="F14" s="53">
        <v>20.442</v>
      </c>
      <c r="G14" s="53"/>
    </row>
    <row r="15" spans="1:7" ht="26.45" customHeight="1">
      <c r="A15" s="50">
        <v>30201</v>
      </c>
      <c r="B15" s="51" t="s">
        <v>247</v>
      </c>
      <c r="C15" s="52">
        <f t="shared" si="0"/>
        <v>76.913799999999995</v>
      </c>
      <c r="D15" s="53">
        <f t="shared" si="1"/>
        <v>76.913799999999995</v>
      </c>
      <c r="E15" s="53"/>
      <c r="F15" s="53">
        <v>76.913799999999995</v>
      </c>
      <c r="G15" s="53"/>
    </row>
    <row r="16" spans="1:7" ht="26.45" customHeight="1">
      <c r="A16" s="50">
        <v>30202</v>
      </c>
      <c r="B16" s="51" t="s">
        <v>248</v>
      </c>
      <c r="C16" s="52">
        <f t="shared" si="0"/>
        <v>46.9</v>
      </c>
      <c r="D16" s="53">
        <f t="shared" si="1"/>
        <v>46.9</v>
      </c>
      <c r="E16" s="53"/>
      <c r="F16" s="53">
        <v>46.9</v>
      </c>
      <c r="G16" s="53"/>
    </row>
    <row r="17" spans="1:7" ht="26.45" customHeight="1">
      <c r="A17" s="50">
        <v>30207</v>
      </c>
      <c r="B17" s="51" t="s">
        <v>249</v>
      </c>
      <c r="C17" s="52">
        <f t="shared" si="0"/>
        <v>4.32</v>
      </c>
      <c r="D17" s="53">
        <f t="shared" si="1"/>
        <v>4.32</v>
      </c>
      <c r="E17" s="53"/>
      <c r="F17" s="53">
        <v>4.32</v>
      </c>
      <c r="G17" s="53"/>
    </row>
    <row r="18" spans="1:7" ht="26.45" customHeight="1">
      <c r="A18" s="50">
        <v>30211</v>
      </c>
      <c r="B18" s="51" t="s">
        <v>250</v>
      </c>
      <c r="C18" s="52">
        <f t="shared" si="0"/>
        <v>23.1</v>
      </c>
      <c r="D18" s="53">
        <f t="shared" si="1"/>
        <v>23.1</v>
      </c>
      <c r="E18" s="53"/>
      <c r="F18" s="53">
        <v>23.1</v>
      </c>
      <c r="G18" s="53"/>
    </row>
    <row r="19" spans="1:7" ht="26.45" customHeight="1">
      <c r="A19" s="50">
        <v>30213</v>
      </c>
      <c r="B19" s="51" t="s">
        <v>251</v>
      </c>
      <c r="C19" s="52">
        <f t="shared" si="0"/>
        <v>19.2</v>
      </c>
      <c r="D19" s="53">
        <f t="shared" si="1"/>
        <v>19.2</v>
      </c>
      <c r="E19" s="53"/>
      <c r="F19" s="53">
        <v>19.2</v>
      </c>
      <c r="G19" s="53"/>
    </row>
    <row r="20" spans="1:7" ht="26.45" customHeight="1">
      <c r="A20" s="50">
        <v>30214</v>
      </c>
      <c r="B20" s="51" t="s">
        <v>252</v>
      </c>
      <c r="C20" s="52">
        <f t="shared" si="0"/>
        <v>4.3490000000000002</v>
      </c>
      <c r="D20" s="53">
        <f t="shared" si="1"/>
        <v>4.3490000000000002</v>
      </c>
      <c r="E20" s="53"/>
      <c r="F20" s="53">
        <v>4.3490000000000002</v>
      </c>
      <c r="G20" s="53"/>
    </row>
    <row r="21" spans="1:7" ht="26.45" customHeight="1">
      <c r="A21" s="50">
        <v>30217</v>
      </c>
      <c r="B21" s="51" t="s">
        <v>111</v>
      </c>
      <c r="C21" s="52">
        <f t="shared" si="0"/>
        <v>0.98119999999999996</v>
      </c>
      <c r="D21" s="53">
        <f t="shared" si="1"/>
        <v>0.98119999999999996</v>
      </c>
      <c r="E21" s="53"/>
      <c r="F21" s="53">
        <v>0.98119999999999996</v>
      </c>
      <c r="G21" s="53"/>
    </row>
    <row r="22" spans="1:7" ht="26.45" customHeight="1">
      <c r="A22" s="50">
        <v>30226</v>
      </c>
      <c r="B22" s="51" t="s">
        <v>253</v>
      </c>
      <c r="C22" s="52">
        <f t="shared" si="0"/>
        <v>2.6</v>
      </c>
      <c r="D22" s="53">
        <f t="shared" si="1"/>
        <v>2.6</v>
      </c>
      <c r="E22" s="53"/>
      <c r="F22" s="53">
        <v>2.6</v>
      </c>
      <c r="G22" s="53"/>
    </row>
    <row r="23" spans="1:7" ht="26.45" customHeight="1">
      <c r="A23" s="50">
        <v>30227</v>
      </c>
      <c r="B23" s="51" t="s">
        <v>254</v>
      </c>
      <c r="C23" s="52">
        <f t="shared" si="0"/>
        <v>0.76</v>
      </c>
      <c r="D23" s="53">
        <f t="shared" si="1"/>
        <v>0.76</v>
      </c>
      <c r="E23" s="53"/>
      <c r="F23" s="53">
        <v>0.76</v>
      </c>
      <c r="G23" s="53"/>
    </row>
    <row r="24" spans="1:7" ht="26.45" customHeight="1">
      <c r="A24" s="50">
        <v>30229</v>
      </c>
      <c r="B24" s="51" t="s">
        <v>255</v>
      </c>
      <c r="C24" s="52">
        <f t="shared" si="0"/>
        <v>19.248000000000001</v>
      </c>
      <c r="D24" s="53">
        <f t="shared" si="1"/>
        <v>19.248000000000001</v>
      </c>
      <c r="E24" s="53"/>
      <c r="F24" s="53">
        <v>19.248000000000001</v>
      </c>
      <c r="G24" s="53"/>
    </row>
    <row r="25" spans="1:7" ht="26.45" customHeight="1">
      <c r="A25" s="50">
        <v>30231</v>
      </c>
      <c r="B25" s="51" t="s">
        <v>256</v>
      </c>
      <c r="C25" s="52">
        <f t="shared" si="0"/>
        <v>49.12</v>
      </c>
      <c r="D25" s="53">
        <f t="shared" si="1"/>
        <v>49.12</v>
      </c>
      <c r="E25" s="53"/>
      <c r="F25" s="53">
        <v>49.12</v>
      </c>
      <c r="G25" s="53"/>
    </row>
    <row r="26" spans="1:7" ht="26.45" customHeight="1">
      <c r="A26" s="50">
        <v>30299</v>
      </c>
      <c r="B26" s="51" t="s">
        <v>257</v>
      </c>
      <c r="C26" s="52">
        <f t="shared" si="0"/>
        <v>25.276</v>
      </c>
      <c r="D26" s="53">
        <f t="shared" si="1"/>
        <v>25.276</v>
      </c>
      <c r="E26" s="53"/>
      <c r="F26" s="53">
        <v>25.276</v>
      </c>
      <c r="G26" s="53"/>
    </row>
    <row r="27" spans="1:7" ht="26.45" customHeight="1">
      <c r="A27" s="50">
        <v>30309</v>
      </c>
      <c r="B27" s="51" t="s">
        <v>258</v>
      </c>
      <c r="C27" s="52">
        <f t="shared" si="0"/>
        <v>0.75</v>
      </c>
      <c r="D27" s="53">
        <f t="shared" si="1"/>
        <v>0.75</v>
      </c>
      <c r="E27" s="53"/>
      <c r="F27" s="53">
        <v>0.75</v>
      </c>
      <c r="G27" s="53"/>
    </row>
    <row r="28" spans="1:7" ht="26.45" customHeight="1">
      <c r="A28" s="50">
        <v>30399</v>
      </c>
      <c r="B28" s="51" t="s">
        <v>259</v>
      </c>
      <c r="C28" s="52">
        <f t="shared" si="0"/>
        <v>8.42</v>
      </c>
      <c r="D28" s="53">
        <f t="shared" si="1"/>
        <v>8.42</v>
      </c>
      <c r="E28" s="53"/>
      <c r="F28" s="53">
        <v>8.42</v>
      </c>
      <c r="G28" s="53"/>
    </row>
    <row r="29" spans="1:7" ht="26.45" customHeight="1">
      <c r="A29" s="50">
        <v>31002</v>
      </c>
      <c r="B29" s="51" t="s">
        <v>260</v>
      </c>
      <c r="C29" s="52">
        <f t="shared" si="0"/>
        <v>1.5</v>
      </c>
      <c r="D29" s="53">
        <f t="shared" si="1"/>
        <v>1.5</v>
      </c>
      <c r="E29" s="53"/>
      <c r="F29" s="53">
        <v>1.5</v>
      </c>
      <c r="G29" s="53"/>
    </row>
    <row r="30" spans="1:7" ht="26.45" customHeight="1">
      <c r="A30" s="50">
        <v>30106</v>
      </c>
      <c r="B30" s="51" t="s">
        <v>245</v>
      </c>
      <c r="C30" s="52">
        <f t="shared" si="0"/>
        <v>0.4</v>
      </c>
      <c r="D30" s="53">
        <f t="shared" si="1"/>
        <v>0</v>
      </c>
      <c r="E30" s="53"/>
      <c r="F30" s="53"/>
      <c r="G30" s="54">
        <v>0.4</v>
      </c>
    </row>
    <row r="31" spans="1:7" ht="26.45" customHeight="1">
      <c r="A31" s="50">
        <v>30199</v>
      </c>
      <c r="B31" s="51" t="s">
        <v>246</v>
      </c>
      <c r="C31" s="52">
        <f t="shared" si="0"/>
        <v>39.799999999999997</v>
      </c>
      <c r="D31" s="53">
        <f t="shared" si="1"/>
        <v>0</v>
      </c>
      <c r="E31" s="53"/>
      <c r="F31" s="53"/>
      <c r="G31" s="54">
        <v>39.799999999999997</v>
      </c>
    </row>
    <row r="32" spans="1:7" ht="26.45" customHeight="1">
      <c r="A32" s="50">
        <v>30201</v>
      </c>
      <c r="B32" s="51" t="s">
        <v>247</v>
      </c>
      <c r="C32" s="52">
        <f t="shared" si="0"/>
        <v>50</v>
      </c>
      <c r="D32" s="53">
        <f t="shared" si="1"/>
        <v>0</v>
      </c>
      <c r="E32" s="53"/>
      <c r="F32" s="53"/>
      <c r="G32" s="54">
        <v>50</v>
      </c>
    </row>
    <row r="33" spans="1:7" ht="26.45" customHeight="1">
      <c r="A33" s="50">
        <v>30202</v>
      </c>
      <c r="B33" s="51" t="s">
        <v>248</v>
      </c>
      <c r="C33" s="52">
        <f t="shared" si="0"/>
        <v>52.2</v>
      </c>
      <c r="D33" s="53">
        <f t="shared" si="1"/>
        <v>0</v>
      </c>
      <c r="E33" s="53"/>
      <c r="F33" s="53"/>
      <c r="G33" s="54">
        <v>52.2</v>
      </c>
    </row>
    <row r="34" spans="1:7" ht="26.45" customHeight="1">
      <c r="A34" s="50">
        <v>30205</v>
      </c>
      <c r="B34" s="51" t="s">
        <v>261</v>
      </c>
      <c r="C34" s="52">
        <f t="shared" si="0"/>
        <v>10</v>
      </c>
      <c r="D34" s="53">
        <f t="shared" si="1"/>
        <v>0</v>
      </c>
      <c r="E34" s="53"/>
      <c r="F34" s="53"/>
      <c r="G34" s="54">
        <v>10</v>
      </c>
    </row>
    <row r="35" spans="1:7" ht="26.45" customHeight="1">
      <c r="A35" s="50">
        <v>30206</v>
      </c>
      <c r="B35" s="51" t="s">
        <v>262</v>
      </c>
      <c r="C35" s="52">
        <f t="shared" si="0"/>
        <v>70</v>
      </c>
      <c r="D35" s="53">
        <f t="shared" si="1"/>
        <v>0</v>
      </c>
      <c r="E35" s="53"/>
      <c r="F35" s="53"/>
      <c r="G35" s="54">
        <v>70</v>
      </c>
    </row>
    <row r="36" spans="1:7" ht="26.45" customHeight="1">
      <c r="A36" s="50">
        <v>30207</v>
      </c>
      <c r="B36" s="51" t="s">
        <v>249</v>
      </c>
      <c r="C36" s="52">
        <f t="shared" si="0"/>
        <v>4</v>
      </c>
      <c r="D36" s="53">
        <f t="shared" si="1"/>
        <v>0</v>
      </c>
      <c r="E36" s="53"/>
      <c r="F36" s="53"/>
      <c r="G36" s="54">
        <v>4</v>
      </c>
    </row>
    <row r="37" spans="1:7" ht="26.45" customHeight="1">
      <c r="A37" s="50">
        <v>30209</v>
      </c>
      <c r="B37" s="51" t="s">
        <v>263</v>
      </c>
      <c r="C37" s="52">
        <f t="shared" si="0"/>
        <v>57.83</v>
      </c>
      <c r="D37" s="53">
        <f t="shared" si="1"/>
        <v>0</v>
      </c>
      <c r="E37" s="53"/>
      <c r="F37" s="53"/>
      <c r="G37" s="54">
        <v>57.83</v>
      </c>
    </row>
    <row r="38" spans="1:7" ht="26.45" customHeight="1">
      <c r="A38" s="50">
        <v>30211</v>
      </c>
      <c r="B38" s="51" t="s">
        <v>250</v>
      </c>
      <c r="C38" s="52">
        <f t="shared" si="0"/>
        <v>73.5</v>
      </c>
      <c r="D38" s="53">
        <f t="shared" si="1"/>
        <v>0</v>
      </c>
      <c r="E38" s="53"/>
      <c r="F38" s="53"/>
      <c r="G38" s="54">
        <v>73.5</v>
      </c>
    </row>
    <row r="39" spans="1:7" ht="26.45" customHeight="1">
      <c r="A39" s="50">
        <v>30212</v>
      </c>
      <c r="B39" s="51" t="s">
        <v>264</v>
      </c>
      <c r="C39" s="52">
        <f t="shared" si="0"/>
        <v>4</v>
      </c>
      <c r="D39" s="53">
        <f t="shared" si="1"/>
        <v>0</v>
      </c>
      <c r="E39" s="53"/>
      <c r="F39" s="53"/>
      <c r="G39" s="54">
        <v>4</v>
      </c>
    </row>
    <row r="40" spans="1:7" ht="26.45" customHeight="1">
      <c r="A40" s="50">
        <v>30213</v>
      </c>
      <c r="B40" s="51" t="s">
        <v>251</v>
      </c>
      <c r="C40" s="52">
        <f t="shared" si="0"/>
        <v>44</v>
      </c>
      <c r="D40" s="53">
        <f t="shared" si="1"/>
        <v>0</v>
      </c>
      <c r="E40" s="53"/>
      <c r="F40" s="53"/>
      <c r="G40" s="54">
        <v>44</v>
      </c>
    </row>
    <row r="41" spans="1:7" ht="26.45" customHeight="1">
      <c r="A41" s="50">
        <v>30214</v>
      </c>
      <c r="B41" s="51" t="s">
        <v>265</v>
      </c>
      <c r="C41" s="52">
        <f t="shared" si="0"/>
        <v>3.25</v>
      </c>
      <c r="D41" s="53">
        <f t="shared" si="1"/>
        <v>0</v>
      </c>
      <c r="E41" s="53"/>
      <c r="F41" s="53"/>
      <c r="G41" s="54">
        <v>3.25</v>
      </c>
    </row>
    <row r="42" spans="1:7" ht="26.45" customHeight="1">
      <c r="A42" s="50">
        <v>30215</v>
      </c>
      <c r="B42" s="51" t="s">
        <v>266</v>
      </c>
      <c r="C42" s="52">
        <f t="shared" si="0"/>
        <v>40</v>
      </c>
      <c r="D42" s="53">
        <f t="shared" si="1"/>
        <v>0</v>
      </c>
      <c r="E42" s="53"/>
      <c r="F42" s="53"/>
      <c r="G42" s="54">
        <v>40</v>
      </c>
    </row>
    <row r="43" spans="1:7" ht="26.45" customHeight="1">
      <c r="A43" s="50">
        <v>30216</v>
      </c>
      <c r="B43" s="51" t="s">
        <v>252</v>
      </c>
      <c r="C43" s="52">
        <f t="shared" si="0"/>
        <v>0.2</v>
      </c>
      <c r="D43" s="53">
        <f t="shared" si="1"/>
        <v>0</v>
      </c>
      <c r="E43" s="53"/>
      <c r="F43" s="53"/>
      <c r="G43" s="54">
        <v>0.2</v>
      </c>
    </row>
    <row r="44" spans="1:7" ht="26.45" customHeight="1">
      <c r="A44" s="50">
        <v>30217</v>
      </c>
      <c r="B44" s="51" t="s">
        <v>111</v>
      </c>
      <c r="C44" s="52">
        <f t="shared" si="0"/>
        <v>45</v>
      </c>
      <c r="D44" s="53">
        <f t="shared" si="1"/>
        <v>0</v>
      </c>
      <c r="E44" s="53"/>
      <c r="F44" s="53"/>
      <c r="G44" s="54">
        <v>45</v>
      </c>
    </row>
    <row r="45" spans="1:7" ht="26.45" customHeight="1">
      <c r="A45" s="50">
        <v>30226</v>
      </c>
      <c r="B45" s="51" t="s">
        <v>253</v>
      </c>
      <c r="C45" s="52">
        <f t="shared" si="0"/>
        <v>2.5</v>
      </c>
      <c r="D45" s="53">
        <f t="shared" si="1"/>
        <v>0</v>
      </c>
      <c r="E45" s="53"/>
      <c r="F45" s="53"/>
      <c r="G45" s="54">
        <v>2.5</v>
      </c>
    </row>
    <row r="46" spans="1:7" ht="26.45" customHeight="1">
      <c r="A46" s="50">
        <v>30227</v>
      </c>
      <c r="B46" s="51" t="s">
        <v>254</v>
      </c>
      <c r="C46" s="52">
        <f t="shared" si="0"/>
        <v>1139.444</v>
      </c>
      <c r="D46" s="53">
        <f t="shared" si="1"/>
        <v>0</v>
      </c>
      <c r="E46" s="53"/>
      <c r="F46" s="53"/>
      <c r="G46" s="54">
        <v>1139.444</v>
      </c>
    </row>
    <row r="47" spans="1:7" ht="26.45" customHeight="1">
      <c r="A47" s="50">
        <v>30229</v>
      </c>
      <c r="B47" s="51" t="s">
        <v>255</v>
      </c>
      <c r="C47" s="52">
        <f t="shared" si="0"/>
        <v>2.76</v>
      </c>
      <c r="D47" s="53">
        <f t="shared" si="1"/>
        <v>0</v>
      </c>
      <c r="E47" s="53"/>
      <c r="F47" s="53"/>
      <c r="G47" s="54">
        <v>2.76</v>
      </c>
    </row>
    <row r="48" spans="1:7" ht="26.45" customHeight="1">
      <c r="A48" s="50">
        <v>30239</v>
      </c>
      <c r="B48" s="51" t="s">
        <v>267</v>
      </c>
      <c r="C48" s="52">
        <f t="shared" si="0"/>
        <v>23</v>
      </c>
      <c r="D48" s="53">
        <f t="shared" si="1"/>
        <v>0</v>
      </c>
      <c r="E48" s="53"/>
      <c r="F48" s="53"/>
      <c r="G48" s="54">
        <v>23</v>
      </c>
    </row>
    <row r="49" spans="1:7" ht="26.45" customHeight="1">
      <c r="A49" s="50">
        <v>30299</v>
      </c>
      <c r="B49" s="51" t="s">
        <v>257</v>
      </c>
      <c r="C49" s="52">
        <f t="shared" si="0"/>
        <v>445.22</v>
      </c>
      <c r="D49" s="53">
        <f t="shared" si="1"/>
        <v>0</v>
      </c>
      <c r="E49" s="53"/>
      <c r="F49" s="53"/>
      <c r="G49" s="54">
        <v>445.22</v>
      </c>
    </row>
    <row r="50" spans="1:7" ht="26.45" customHeight="1">
      <c r="A50" s="50">
        <v>30309</v>
      </c>
      <c r="B50" s="51" t="s">
        <v>258</v>
      </c>
      <c r="C50" s="52">
        <f t="shared" si="0"/>
        <v>6</v>
      </c>
      <c r="D50" s="53">
        <f t="shared" si="1"/>
        <v>0</v>
      </c>
      <c r="E50" s="53"/>
      <c r="F50" s="53"/>
      <c r="G50" s="54">
        <v>6</v>
      </c>
    </row>
    <row r="51" spans="1:7" ht="26.45" customHeight="1">
      <c r="A51" s="50">
        <v>30399</v>
      </c>
      <c r="B51" s="51" t="s">
        <v>259</v>
      </c>
      <c r="C51" s="52">
        <f t="shared" si="0"/>
        <v>22.52</v>
      </c>
      <c r="D51" s="53">
        <f t="shared" si="1"/>
        <v>0</v>
      </c>
      <c r="E51" s="53"/>
      <c r="F51" s="53"/>
      <c r="G51" s="54">
        <v>22.52</v>
      </c>
    </row>
    <row r="52" spans="1:7" ht="26.45" customHeight="1">
      <c r="A52" s="50">
        <v>31002</v>
      </c>
      <c r="B52" s="51" t="s">
        <v>260</v>
      </c>
      <c r="C52" s="52">
        <f t="shared" si="0"/>
        <v>43.42</v>
      </c>
      <c r="D52" s="53">
        <f t="shared" si="1"/>
        <v>0</v>
      </c>
      <c r="E52" s="53"/>
      <c r="F52" s="53"/>
      <c r="G52" s="54">
        <v>43.42</v>
      </c>
    </row>
    <row r="53" spans="1:7" ht="26.45" customHeight="1">
      <c r="A53" s="50">
        <v>31008</v>
      </c>
      <c r="B53" s="51" t="s">
        <v>268</v>
      </c>
      <c r="C53" s="52">
        <f t="shared" si="0"/>
        <v>1</v>
      </c>
      <c r="D53" s="53">
        <f t="shared" si="1"/>
        <v>0</v>
      </c>
      <c r="E53" s="53"/>
      <c r="F53" s="53"/>
      <c r="G53" s="54">
        <v>1</v>
      </c>
    </row>
    <row r="54" spans="1:7" ht="26.45" customHeight="1">
      <c r="A54" s="50">
        <v>30299</v>
      </c>
      <c r="B54" s="51" t="s">
        <v>257</v>
      </c>
      <c r="C54" s="52">
        <f t="shared" si="0"/>
        <v>76.599999999999994</v>
      </c>
      <c r="D54" s="53">
        <f t="shared" si="1"/>
        <v>0</v>
      </c>
      <c r="E54" s="53"/>
      <c r="F54" s="53"/>
      <c r="G54" s="54">
        <v>76.599999999999994</v>
      </c>
    </row>
    <row r="55" spans="1:7" ht="40.5" customHeight="1">
      <c r="A55" s="70" t="s">
        <v>97</v>
      </c>
      <c r="B55" s="70"/>
      <c r="C55" s="46">
        <f>SUM(C7:C54)</f>
        <v>5376.9929000000011</v>
      </c>
      <c r="D55" s="46">
        <f>SUM(D7:D54)</f>
        <v>3120.3489</v>
      </c>
      <c r="E55" s="46">
        <f>SUM(E7:E54)</f>
        <v>2757.2289000000001</v>
      </c>
      <c r="F55" s="46">
        <f>SUM(F7:F54)</f>
        <v>363.12</v>
      </c>
      <c r="G55" s="46">
        <f>SUM(G7:G54)</f>
        <v>2256.6439999999998</v>
      </c>
    </row>
  </sheetData>
  <mergeCells count="5">
    <mergeCell ref="A2:G2"/>
    <mergeCell ref="A3:G3"/>
    <mergeCell ref="A4:G4"/>
    <mergeCell ref="D5:F5"/>
    <mergeCell ref="A55:B55"/>
  </mergeCells>
  <phoneticPr fontId="19" type="noConversion"/>
  <printOptions horizontalCentered="1"/>
  <pageMargins left="0.75138888888888899" right="0.75138888888888899" top="0.27152777777777798" bottom="0.27152777777777798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topLeftCell="A22" workbookViewId="0">
      <selection activeCell="D42" sqref="D42"/>
    </sheetView>
  </sheetViews>
  <sheetFormatPr defaultColWidth="10" defaultRowHeight="13.5"/>
  <cols>
    <col min="1" max="1" width="7.5" style="60" bestFit="1" customWidth="1"/>
    <col min="2" max="2" width="19.625" customWidth="1"/>
    <col min="3" max="3" width="12.625" customWidth="1"/>
    <col min="4" max="4" width="14.25" customWidth="1"/>
    <col min="5" max="5" width="15.25" customWidth="1"/>
    <col min="6" max="6" width="9.75" customWidth="1"/>
  </cols>
  <sheetData>
    <row r="1" spans="1:5" ht="18.95" customHeight="1">
      <c r="A1" s="57" t="s">
        <v>98</v>
      </c>
      <c r="B1" s="3"/>
      <c r="C1" s="3"/>
      <c r="D1" s="3"/>
      <c r="E1" s="3"/>
    </row>
    <row r="2" spans="1:5" ht="40.5" customHeight="1">
      <c r="A2" s="66" t="s">
        <v>99</v>
      </c>
      <c r="B2" s="66"/>
      <c r="C2" s="66"/>
      <c r="D2" s="66"/>
      <c r="E2" s="66"/>
    </row>
    <row r="3" spans="1:5" ht="29.25" customHeight="1">
      <c r="A3" s="67" t="s">
        <v>187</v>
      </c>
      <c r="B3" s="67"/>
      <c r="C3" s="67"/>
      <c r="D3" s="67"/>
      <c r="E3" s="67"/>
    </row>
    <row r="4" spans="1:5" ht="16.350000000000001" customHeight="1">
      <c r="A4" s="68" t="s">
        <v>2</v>
      </c>
      <c r="B4" s="68"/>
      <c r="C4" s="68"/>
      <c r="D4" s="68"/>
      <c r="E4" s="68"/>
    </row>
    <row r="5" spans="1:5" ht="38.85" customHeight="1">
      <c r="A5" s="73" t="s">
        <v>100</v>
      </c>
      <c r="B5" s="73"/>
      <c r="C5" s="73" t="s">
        <v>101</v>
      </c>
      <c r="D5" s="73"/>
      <c r="E5" s="73"/>
    </row>
    <row r="6" spans="1:5" ht="22.9" customHeight="1">
      <c r="A6" s="27" t="s">
        <v>94</v>
      </c>
      <c r="B6" s="9" t="s">
        <v>95</v>
      </c>
      <c r="C6" s="9" t="s">
        <v>62</v>
      </c>
      <c r="D6" s="9" t="s">
        <v>96</v>
      </c>
      <c r="E6" s="9" t="s">
        <v>79</v>
      </c>
    </row>
    <row r="7" spans="1:5" s="56" customFormat="1" ht="26.45" customHeight="1">
      <c r="A7" s="41" t="s">
        <v>270</v>
      </c>
      <c r="B7" s="24" t="s">
        <v>228</v>
      </c>
      <c r="C7" s="30">
        <f>SUM(D7:E7)</f>
        <v>2836.9108999999999</v>
      </c>
      <c r="D7" s="30">
        <f>SUM(D8:D15)</f>
        <v>2757.2289000000001</v>
      </c>
      <c r="E7" s="30">
        <f>SUM(E8:E15)</f>
        <v>79.682000000000002</v>
      </c>
    </row>
    <row r="8" spans="1:5" ht="26.45" customHeight="1">
      <c r="A8" s="27">
        <v>30101</v>
      </c>
      <c r="B8" s="5" t="s">
        <v>239</v>
      </c>
      <c r="C8" s="29">
        <f t="shared" ref="C8:C34" si="0">SUM(D8:E8)</f>
        <v>2129.5967999999998</v>
      </c>
      <c r="D8" s="29">
        <v>2129.5967999999998</v>
      </c>
      <c r="E8" s="29"/>
    </row>
    <row r="9" spans="1:5" ht="26.45" customHeight="1">
      <c r="A9" s="27">
        <v>30108</v>
      </c>
      <c r="B9" s="5" t="s">
        <v>240</v>
      </c>
      <c r="C9" s="29">
        <f t="shared" si="0"/>
        <v>224.846</v>
      </c>
      <c r="D9" s="29">
        <v>224.846</v>
      </c>
      <c r="E9" s="29"/>
    </row>
    <row r="10" spans="1:5" ht="26.45" customHeight="1">
      <c r="A10" s="27">
        <v>30110</v>
      </c>
      <c r="B10" s="5" t="s">
        <v>241</v>
      </c>
      <c r="C10" s="29">
        <f t="shared" si="0"/>
        <v>121.15900000000001</v>
      </c>
      <c r="D10" s="29">
        <v>121.15900000000001</v>
      </c>
      <c r="E10" s="29"/>
    </row>
    <row r="11" spans="1:5" ht="26.45" customHeight="1">
      <c r="A11" s="27">
        <v>30113</v>
      </c>
      <c r="B11" s="5" t="s">
        <v>242</v>
      </c>
      <c r="C11" s="29">
        <f t="shared" si="0"/>
        <v>255.55160000000001</v>
      </c>
      <c r="D11" s="29">
        <v>255.55160000000001</v>
      </c>
      <c r="E11" s="29"/>
    </row>
    <row r="12" spans="1:5" ht="26.45" customHeight="1">
      <c r="A12" s="27">
        <v>30112</v>
      </c>
      <c r="B12" s="5" t="s">
        <v>243</v>
      </c>
      <c r="C12" s="29">
        <f t="shared" si="0"/>
        <v>26.075500000000002</v>
      </c>
      <c r="D12" s="29">
        <v>26.075500000000002</v>
      </c>
      <c r="E12" s="29"/>
    </row>
    <row r="13" spans="1:5" ht="26.45" customHeight="1">
      <c r="A13" s="27">
        <v>30102</v>
      </c>
      <c r="B13" s="5" t="s">
        <v>244</v>
      </c>
      <c r="C13" s="29">
        <f t="shared" si="0"/>
        <v>3.464</v>
      </c>
      <c r="D13" s="29"/>
      <c r="E13" s="29">
        <v>3.464</v>
      </c>
    </row>
    <row r="14" spans="1:5" ht="26.45" customHeight="1">
      <c r="A14" s="27">
        <v>30106</v>
      </c>
      <c r="B14" s="5" t="s">
        <v>245</v>
      </c>
      <c r="C14" s="29">
        <f t="shared" si="0"/>
        <v>55.776000000000003</v>
      </c>
      <c r="D14" s="29"/>
      <c r="E14" s="29">
        <v>55.776000000000003</v>
      </c>
    </row>
    <row r="15" spans="1:5" ht="26.45" customHeight="1">
      <c r="A15" s="27">
        <v>30199</v>
      </c>
      <c r="B15" s="5" t="s">
        <v>246</v>
      </c>
      <c r="C15" s="29">
        <f t="shared" si="0"/>
        <v>20.442</v>
      </c>
      <c r="D15" s="29"/>
      <c r="E15" s="29">
        <v>20.442</v>
      </c>
    </row>
    <row r="16" spans="1:5" s="56" customFormat="1" ht="26.45" customHeight="1">
      <c r="A16" s="41" t="s">
        <v>271</v>
      </c>
      <c r="B16" s="24" t="s">
        <v>229</v>
      </c>
      <c r="C16" s="30">
        <f t="shared" si="0"/>
        <v>272.76799999999992</v>
      </c>
      <c r="D16" s="30">
        <f>SUM(D17:D28)</f>
        <v>0</v>
      </c>
      <c r="E16" s="30">
        <f>SUM(E17:E28)</f>
        <v>272.76799999999992</v>
      </c>
    </row>
    <row r="17" spans="1:5" ht="26.45" customHeight="1">
      <c r="A17" s="27">
        <v>30201</v>
      </c>
      <c r="B17" s="5" t="s">
        <v>247</v>
      </c>
      <c r="C17" s="29">
        <f t="shared" si="0"/>
        <v>76.913799999999995</v>
      </c>
      <c r="D17" s="29"/>
      <c r="E17" s="29">
        <v>76.913799999999995</v>
      </c>
    </row>
    <row r="18" spans="1:5" ht="26.45" customHeight="1">
      <c r="A18" s="27">
        <v>30202</v>
      </c>
      <c r="B18" s="5" t="s">
        <v>248</v>
      </c>
      <c r="C18" s="29">
        <f t="shared" si="0"/>
        <v>46.9</v>
      </c>
      <c r="D18" s="29"/>
      <c r="E18" s="29">
        <v>46.9</v>
      </c>
    </row>
    <row r="19" spans="1:5" ht="26.45" customHeight="1">
      <c r="A19" s="27">
        <v>30207</v>
      </c>
      <c r="B19" s="5" t="s">
        <v>249</v>
      </c>
      <c r="C19" s="29">
        <f t="shared" si="0"/>
        <v>4.32</v>
      </c>
      <c r="D19" s="29"/>
      <c r="E19" s="29">
        <v>4.32</v>
      </c>
    </row>
    <row r="20" spans="1:5" ht="26.45" customHeight="1">
      <c r="A20" s="27">
        <v>30211</v>
      </c>
      <c r="B20" s="5" t="s">
        <v>250</v>
      </c>
      <c r="C20" s="29">
        <f t="shared" si="0"/>
        <v>23.1</v>
      </c>
      <c r="D20" s="29"/>
      <c r="E20" s="29">
        <v>23.1</v>
      </c>
    </row>
    <row r="21" spans="1:5" ht="26.45" customHeight="1">
      <c r="A21" s="27">
        <v>30213</v>
      </c>
      <c r="B21" s="5" t="s">
        <v>251</v>
      </c>
      <c r="C21" s="29">
        <f t="shared" si="0"/>
        <v>19.2</v>
      </c>
      <c r="D21" s="29"/>
      <c r="E21" s="29">
        <v>19.2</v>
      </c>
    </row>
    <row r="22" spans="1:5" ht="26.45" customHeight="1">
      <c r="A22" s="27">
        <v>30214</v>
      </c>
      <c r="B22" s="5" t="s">
        <v>252</v>
      </c>
      <c r="C22" s="29">
        <f t="shared" si="0"/>
        <v>4.3490000000000002</v>
      </c>
      <c r="D22" s="29"/>
      <c r="E22" s="29">
        <v>4.3490000000000002</v>
      </c>
    </row>
    <row r="23" spans="1:5" ht="26.45" customHeight="1">
      <c r="A23" s="27">
        <v>30217</v>
      </c>
      <c r="B23" s="5" t="s">
        <v>111</v>
      </c>
      <c r="C23" s="29">
        <f t="shared" si="0"/>
        <v>0.98119999999999996</v>
      </c>
      <c r="D23" s="29"/>
      <c r="E23" s="29">
        <v>0.98119999999999996</v>
      </c>
    </row>
    <row r="24" spans="1:5" ht="26.45" customHeight="1">
      <c r="A24" s="27">
        <v>30226</v>
      </c>
      <c r="B24" s="5" t="s">
        <v>253</v>
      </c>
      <c r="C24" s="29">
        <f t="shared" si="0"/>
        <v>2.6</v>
      </c>
      <c r="D24" s="29"/>
      <c r="E24" s="29">
        <v>2.6</v>
      </c>
    </row>
    <row r="25" spans="1:5" ht="26.45" customHeight="1">
      <c r="A25" s="27">
        <v>30227</v>
      </c>
      <c r="B25" s="5" t="s">
        <v>254</v>
      </c>
      <c r="C25" s="29">
        <f t="shared" si="0"/>
        <v>0.76</v>
      </c>
      <c r="D25" s="29"/>
      <c r="E25" s="29">
        <v>0.76</v>
      </c>
    </row>
    <row r="26" spans="1:5" ht="26.45" customHeight="1">
      <c r="A26" s="27">
        <v>30229</v>
      </c>
      <c r="B26" s="5" t="s">
        <v>255</v>
      </c>
      <c r="C26" s="29">
        <f t="shared" si="0"/>
        <v>19.248000000000001</v>
      </c>
      <c r="D26" s="29"/>
      <c r="E26" s="29">
        <v>19.248000000000001</v>
      </c>
    </row>
    <row r="27" spans="1:5" ht="26.45" customHeight="1">
      <c r="A27" s="27">
        <v>30231</v>
      </c>
      <c r="B27" s="5" t="s">
        <v>256</v>
      </c>
      <c r="C27" s="29">
        <f t="shared" si="0"/>
        <v>49.12</v>
      </c>
      <c r="D27" s="29"/>
      <c r="E27" s="29">
        <v>49.12</v>
      </c>
    </row>
    <row r="28" spans="1:5" ht="26.45" customHeight="1">
      <c r="A28" s="27">
        <v>30299</v>
      </c>
      <c r="B28" s="5" t="s">
        <v>257</v>
      </c>
      <c r="C28" s="29">
        <f t="shared" si="0"/>
        <v>25.276</v>
      </c>
      <c r="D28" s="29"/>
      <c r="E28" s="29">
        <v>25.276</v>
      </c>
    </row>
    <row r="29" spans="1:5" s="56" customFormat="1" ht="26.45" customHeight="1">
      <c r="A29" s="58" t="s">
        <v>273</v>
      </c>
      <c r="B29" s="24" t="s">
        <v>272</v>
      </c>
      <c r="C29" s="30">
        <f t="shared" si="0"/>
        <v>9.17</v>
      </c>
      <c r="D29" s="30">
        <v>0</v>
      </c>
      <c r="E29" s="30">
        <f>SUM(E30:E31)</f>
        <v>9.17</v>
      </c>
    </row>
    <row r="30" spans="1:5" ht="26.45" customHeight="1">
      <c r="A30" s="59">
        <v>30309</v>
      </c>
      <c r="B30" s="5" t="s">
        <v>258</v>
      </c>
      <c r="C30" s="29">
        <f t="shared" si="0"/>
        <v>0.75</v>
      </c>
      <c r="D30" s="29"/>
      <c r="E30" s="29">
        <v>0.75</v>
      </c>
    </row>
    <row r="31" spans="1:5" ht="26.45" customHeight="1">
      <c r="A31" s="59">
        <v>30399</v>
      </c>
      <c r="B31" s="5" t="s">
        <v>259</v>
      </c>
      <c r="C31" s="29">
        <f t="shared" si="0"/>
        <v>8.42</v>
      </c>
      <c r="D31" s="29"/>
      <c r="E31" s="29">
        <v>8.42</v>
      </c>
    </row>
    <row r="32" spans="1:5" s="56" customFormat="1" ht="26.45" customHeight="1">
      <c r="A32" s="58">
        <v>310</v>
      </c>
      <c r="B32" s="24" t="s">
        <v>274</v>
      </c>
      <c r="C32" s="30">
        <f t="shared" si="0"/>
        <v>1.5</v>
      </c>
      <c r="D32" s="30">
        <v>0</v>
      </c>
      <c r="E32" s="30">
        <f>+E33</f>
        <v>1.5</v>
      </c>
    </row>
    <row r="33" spans="1:5" ht="26.45" customHeight="1">
      <c r="A33" s="27">
        <v>31002</v>
      </c>
      <c r="B33" s="5" t="s">
        <v>260</v>
      </c>
      <c r="C33" s="29">
        <f t="shared" si="0"/>
        <v>1.5</v>
      </c>
      <c r="D33" s="29"/>
      <c r="E33" s="29">
        <v>1.5</v>
      </c>
    </row>
    <row r="34" spans="1:5" s="56" customFormat="1" ht="26.45" customHeight="1">
      <c r="A34" s="73" t="s">
        <v>102</v>
      </c>
      <c r="B34" s="73"/>
      <c r="C34" s="30">
        <f t="shared" si="0"/>
        <v>3120.3489</v>
      </c>
      <c r="D34" s="30">
        <f>+D7+D16+D29+D32</f>
        <v>2757.2289000000001</v>
      </c>
      <c r="E34" s="30">
        <f>+E7+E16+E29+E32</f>
        <v>363.11999999999995</v>
      </c>
    </row>
  </sheetData>
  <mergeCells count="6">
    <mergeCell ref="A34:B34"/>
    <mergeCell ref="A2:E2"/>
    <mergeCell ref="A3:E3"/>
    <mergeCell ref="A4:E4"/>
    <mergeCell ref="A5:B5"/>
    <mergeCell ref="C5:E5"/>
  </mergeCells>
  <phoneticPr fontId="19" type="noConversion"/>
  <printOptions horizontalCentered="1"/>
  <pageMargins left="0.75138888888888899" right="0.75138888888888899" top="0.27152777777777798" bottom="0.27152777777777798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E13" sqref="E13"/>
    </sheetView>
  </sheetViews>
  <sheetFormatPr defaultColWidth="10" defaultRowHeight="13.5"/>
  <cols>
    <col min="1" max="1" width="12.375" customWidth="1"/>
    <col min="2" max="2" width="28" customWidth="1"/>
    <col min="3" max="8" width="13.5" customWidth="1"/>
    <col min="9" max="9" width="9.75" customWidth="1"/>
  </cols>
  <sheetData>
    <row r="1" spans="1:8" ht="19.899999999999999" customHeight="1">
      <c r="A1" s="3" t="s">
        <v>103</v>
      </c>
      <c r="C1" s="3"/>
      <c r="D1" s="3"/>
      <c r="E1" s="3"/>
      <c r="F1" s="3"/>
      <c r="G1" s="3"/>
      <c r="H1" s="3"/>
    </row>
    <row r="2" spans="1:8" ht="38.85" customHeight="1">
      <c r="A2" s="66" t="s">
        <v>104</v>
      </c>
      <c r="B2" s="66"/>
      <c r="C2" s="66"/>
      <c r="D2" s="66"/>
      <c r="E2" s="66"/>
      <c r="F2" s="66"/>
      <c r="G2" s="66"/>
      <c r="H2" s="66"/>
    </row>
    <row r="3" spans="1:8" ht="24.2" customHeight="1">
      <c r="A3" s="67" t="s">
        <v>187</v>
      </c>
      <c r="B3" s="67"/>
      <c r="C3" s="67"/>
      <c r="D3" s="67"/>
      <c r="E3" s="67"/>
      <c r="F3" s="67"/>
      <c r="G3" s="67"/>
      <c r="H3" s="67"/>
    </row>
    <row r="4" spans="1:8" ht="15.6" customHeight="1">
      <c r="C4" s="68" t="s">
        <v>2</v>
      </c>
      <c r="D4" s="68"/>
      <c r="E4" s="68"/>
      <c r="F4" s="68"/>
      <c r="G4" s="68"/>
      <c r="H4" s="68"/>
    </row>
    <row r="5" spans="1:8" ht="31.9" customHeight="1">
      <c r="A5" s="73" t="s">
        <v>56</v>
      </c>
      <c r="B5" s="73"/>
      <c r="C5" s="73" t="s">
        <v>105</v>
      </c>
      <c r="D5" s="73"/>
      <c r="E5" s="73"/>
      <c r="F5" s="73"/>
      <c r="G5" s="73"/>
      <c r="H5" s="73"/>
    </row>
    <row r="6" spans="1:8" ht="30.2" customHeight="1">
      <c r="A6" s="73" t="s">
        <v>106</v>
      </c>
      <c r="B6" s="73" t="s">
        <v>107</v>
      </c>
      <c r="C6" s="73" t="s">
        <v>108</v>
      </c>
      <c r="D6" s="73" t="s">
        <v>109</v>
      </c>
      <c r="E6" s="73" t="s">
        <v>110</v>
      </c>
      <c r="F6" s="73"/>
      <c r="G6" s="73"/>
      <c r="H6" s="73" t="s">
        <v>269</v>
      </c>
    </row>
    <row r="7" spans="1:8" ht="30.2" customHeight="1">
      <c r="A7" s="73"/>
      <c r="B7" s="73"/>
      <c r="C7" s="73"/>
      <c r="D7" s="73"/>
      <c r="E7" s="4" t="s">
        <v>71</v>
      </c>
      <c r="F7" s="4" t="s">
        <v>112</v>
      </c>
      <c r="G7" s="4" t="s">
        <v>113</v>
      </c>
      <c r="H7" s="73"/>
    </row>
    <row r="8" spans="1:8" ht="26.1" customHeight="1">
      <c r="A8" s="24">
        <v>124001</v>
      </c>
      <c r="B8" s="24" t="s">
        <v>190</v>
      </c>
      <c r="C8" s="6">
        <f>+D8+E8+H8</f>
        <v>119.1</v>
      </c>
      <c r="D8" s="26">
        <v>4</v>
      </c>
      <c r="E8" s="28">
        <f>SUM(F8:G8)</f>
        <v>69.12</v>
      </c>
      <c r="F8" s="26">
        <v>20</v>
      </c>
      <c r="G8" s="26">
        <v>49.12</v>
      </c>
      <c r="H8" s="26">
        <v>45.98</v>
      </c>
    </row>
  </sheetData>
  <mergeCells count="11">
    <mergeCell ref="H6:H7"/>
    <mergeCell ref="E6:G6"/>
    <mergeCell ref="A6:A7"/>
    <mergeCell ref="B6:B7"/>
    <mergeCell ref="C6:C7"/>
    <mergeCell ref="D6:D7"/>
    <mergeCell ref="A2:H2"/>
    <mergeCell ref="A3:H3"/>
    <mergeCell ref="C4:H4"/>
    <mergeCell ref="A5:B5"/>
    <mergeCell ref="C5:H5"/>
  </mergeCells>
  <phoneticPr fontId="19" type="noConversion"/>
  <pageMargins left="0.75" right="0.75" top="0.26874999999999999" bottom="0.26874999999999999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workbookViewId="0">
      <selection activeCell="B27" sqref="B27"/>
    </sheetView>
  </sheetViews>
  <sheetFormatPr defaultColWidth="10" defaultRowHeight="13.5"/>
  <cols>
    <col min="1" max="1" width="12.25" customWidth="1"/>
    <col min="2" max="2" width="40.375" customWidth="1"/>
    <col min="3" max="3" width="12.625" customWidth="1"/>
    <col min="4" max="4" width="13.5" customWidth="1"/>
    <col min="5" max="5" width="12.625" customWidth="1"/>
    <col min="6" max="6" width="9.75" customWidth="1"/>
  </cols>
  <sheetData>
    <row r="1" spans="1:5" ht="20.65" customHeight="1">
      <c r="A1" s="3" t="s">
        <v>114</v>
      </c>
      <c r="B1" s="3"/>
      <c r="C1" s="3"/>
      <c r="D1" s="3"/>
      <c r="E1" s="3"/>
    </row>
    <row r="2" spans="1:5" ht="35.450000000000003" customHeight="1">
      <c r="A2" s="66" t="s">
        <v>115</v>
      </c>
      <c r="B2" s="66"/>
      <c r="C2" s="66"/>
      <c r="D2" s="66"/>
      <c r="E2" s="66"/>
    </row>
    <row r="3" spans="1:5" ht="29.25" customHeight="1">
      <c r="A3" s="67" t="s">
        <v>187</v>
      </c>
      <c r="B3" s="67"/>
      <c r="C3" s="67"/>
      <c r="D3" s="67"/>
      <c r="E3" s="67"/>
    </row>
    <row r="4" spans="1:5" ht="16.350000000000001" customHeight="1">
      <c r="A4" s="68" t="s">
        <v>2</v>
      </c>
      <c r="B4" s="68"/>
      <c r="C4" s="68"/>
      <c r="D4" s="68"/>
      <c r="E4" s="68"/>
    </row>
    <row r="5" spans="1:5" ht="22.9" customHeight="1">
      <c r="A5" s="73" t="s">
        <v>94</v>
      </c>
      <c r="B5" s="73" t="s">
        <v>95</v>
      </c>
      <c r="C5" s="73" t="s">
        <v>116</v>
      </c>
      <c r="D5" s="73"/>
      <c r="E5" s="73"/>
    </row>
    <row r="6" spans="1:5" ht="22.9" customHeight="1">
      <c r="A6" s="73"/>
      <c r="B6" s="73"/>
      <c r="C6" s="4" t="s">
        <v>62</v>
      </c>
      <c r="D6" s="4" t="s">
        <v>76</v>
      </c>
      <c r="E6" s="4" t="s">
        <v>77</v>
      </c>
    </row>
    <row r="7" spans="1:5" ht="24.75" customHeight="1">
      <c r="A7" s="25">
        <v>212</v>
      </c>
      <c r="B7" s="25" t="s">
        <v>230</v>
      </c>
      <c r="C7" s="26">
        <v>535.1</v>
      </c>
      <c r="D7" s="26">
        <v>0</v>
      </c>
      <c r="E7" s="26">
        <v>535.1</v>
      </c>
    </row>
    <row r="8" spans="1:5" ht="24.75" customHeight="1">
      <c r="A8" s="25">
        <v>21213</v>
      </c>
      <c r="B8" s="25" t="s">
        <v>231</v>
      </c>
      <c r="C8" s="26">
        <v>535.1</v>
      </c>
      <c r="D8" s="26">
        <v>0</v>
      </c>
      <c r="E8" s="26">
        <v>535.1</v>
      </c>
    </row>
    <row r="9" spans="1:5" ht="24.75" customHeight="1">
      <c r="A9" s="25">
        <v>2121399</v>
      </c>
      <c r="B9" s="25" t="s">
        <v>232</v>
      </c>
      <c r="C9" s="26">
        <v>535.1</v>
      </c>
      <c r="D9" s="26">
        <v>0</v>
      </c>
      <c r="E9" s="26">
        <v>535.1</v>
      </c>
    </row>
    <row r="10" spans="1:5" ht="27.6" customHeight="1">
      <c r="A10" s="73" t="s">
        <v>97</v>
      </c>
      <c r="B10" s="73"/>
      <c r="C10" s="26">
        <v>535.1</v>
      </c>
      <c r="D10" s="26">
        <v>0</v>
      </c>
      <c r="E10" s="26">
        <v>535.1</v>
      </c>
    </row>
    <row r="11" spans="1:5" ht="27.6" customHeight="1">
      <c r="A11" s="78" t="s">
        <v>117</v>
      </c>
      <c r="B11" s="78"/>
      <c r="C11" s="78"/>
      <c r="D11" s="78"/>
      <c r="E11" s="78"/>
    </row>
    <row r="12" spans="1:5">
      <c r="A12" t="s">
        <v>118</v>
      </c>
    </row>
  </sheetData>
  <mergeCells count="8">
    <mergeCell ref="A11:E11"/>
    <mergeCell ref="A5:A6"/>
    <mergeCell ref="B5:B6"/>
    <mergeCell ref="A2:E2"/>
    <mergeCell ref="A3:E3"/>
    <mergeCell ref="A4:E4"/>
    <mergeCell ref="C5:E5"/>
    <mergeCell ref="A10:B10"/>
  </mergeCells>
  <phoneticPr fontId="19" type="noConversion"/>
  <pageMargins left="0.75" right="0.75" top="0.26874999999999999" bottom="0.26874999999999999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6"/>
  <sheetViews>
    <sheetView workbookViewId="0">
      <pane ySplit="7" topLeftCell="A50" activePane="bottomLeft" state="frozen"/>
      <selection pane="bottomLeft" activeCell="G63" sqref="G63"/>
    </sheetView>
  </sheetViews>
  <sheetFormatPr defaultColWidth="10" defaultRowHeight="13.5"/>
  <cols>
    <col min="1" max="1" width="9.375" customWidth="1"/>
    <col min="2" max="2" width="19.125" customWidth="1"/>
    <col min="3" max="3" width="17.125" customWidth="1"/>
    <col min="4" max="7" width="10.75" bestFit="1" customWidth="1"/>
    <col min="8" max="8" width="11.375" bestFit="1" customWidth="1"/>
    <col min="9" max="9" width="8.5" bestFit="1" customWidth="1"/>
    <col min="10" max="10" width="5.25" customWidth="1"/>
    <col min="11" max="11" width="4.875" customWidth="1"/>
    <col min="12" max="12" width="5" customWidth="1"/>
    <col min="13" max="13" width="5.25" customWidth="1"/>
    <col min="14" max="14" width="5.875" customWidth="1"/>
    <col min="15" max="15" width="7.75" customWidth="1"/>
    <col min="16" max="16" width="11.125" customWidth="1"/>
    <col min="17" max="17" width="5.125" customWidth="1"/>
    <col min="18" max="18" width="6.625" customWidth="1"/>
    <col min="19" max="19" width="6.25" customWidth="1"/>
    <col min="20" max="20" width="6.75" customWidth="1"/>
    <col min="21" max="21" width="9.75" customWidth="1"/>
  </cols>
  <sheetData>
    <row r="1" spans="1:21" ht="16.350000000000001" customHeight="1">
      <c r="A1" s="3" t="s">
        <v>119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34.5" customHeight="1">
      <c r="A2" s="66" t="s">
        <v>120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1" ht="29.25" customHeight="1">
      <c r="A3" s="67" t="s">
        <v>187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1" ht="16.350000000000001" customHeight="1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1" ht="24.2" customHeight="1">
      <c r="A5" s="73" t="s">
        <v>121</v>
      </c>
      <c r="B5" s="73" t="s">
        <v>122</v>
      </c>
      <c r="C5" s="73" t="s">
        <v>123</v>
      </c>
      <c r="D5" s="73" t="s">
        <v>62</v>
      </c>
      <c r="E5" s="73" t="s">
        <v>124</v>
      </c>
      <c r="F5" s="73"/>
      <c r="G5" s="73"/>
      <c r="H5" s="73"/>
      <c r="I5" s="73"/>
      <c r="J5" s="73"/>
      <c r="K5" s="73"/>
      <c r="L5" s="73"/>
      <c r="M5" s="73" t="s">
        <v>125</v>
      </c>
      <c r="N5" s="73"/>
      <c r="O5" s="73"/>
      <c r="P5" s="73"/>
      <c r="Q5" s="73"/>
      <c r="R5" s="73"/>
      <c r="S5" s="73"/>
      <c r="T5" s="73"/>
    </row>
    <row r="6" spans="1:21" ht="40.5" customHeight="1">
      <c r="A6" s="73"/>
      <c r="B6" s="73"/>
      <c r="C6" s="73"/>
      <c r="D6" s="73"/>
      <c r="E6" s="80" t="s">
        <v>71</v>
      </c>
      <c r="F6" s="73" t="s">
        <v>126</v>
      </c>
      <c r="G6" s="73"/>
      <c r="H6" s="73"/>
      <c r="I6" s="73" t="s">
        <v>127</v>
      </c>
      <c r="J6" s="73" t="s">
        <v>128</v>
      </c>
      <c r="K6" s="73" t="s">
        <v>129</v>
      </c>
      <c r="L6" s="73" t="s">
        <v>130</v>
      </c>
      <c r="M6" s="73" t="s">
        <v>71</v>
      </c>
      <c r="N6" s="73" t="s">
        <v>126</v>
      </c>
      <c r="O6" s="73"/>
      <c r="P6" s="73"/>
      <c r="Q6" s="73" t="s">
        <v>127</v>
      </c>
      <c r="R6" s="73" t="s">
        <v>128</v>
      </c>
      <c r="S6" s="73" t="s">
        <v>129</v>
      </c>
      <c r="T6" s="73" t="s">
        <v>130</v>
      </c>
    </row>
    <row r="7" spans="1:21" ht="40.5" customHeight="1">
      <c r="A7" s="79"/>
      <c r="B7" s="79"/>
      <c r="C7" s="79"/>
      <c r="D7" s="79"/>
      <c r="E7" s="80"/>
      <c r="F7" s="7" t="s">
        <v>71</v>
      </c>
      <c r="G7" s="21" t="s">
        <v>131</v>
      </c>
      <c r="H7" s="22" t="s">
        <v>132</v>
      </c>
      <c r="I7" s="79"/>
      <c r="J7" s="79"/>
      <c r="K7" s="79"/>
      <c r="L7" s="79"/>
      <c r="M7" s="79"/>
      <c r="N7" s="7" t="s">
        <v>71</v>
      </c>
      <c r="O7" s="7" t="s">
        <v>131</v>
      </c>
      <c r="P7" s="61" t="s">
        <v>132</v>
      </c>
      <c r="Q7" s="79"/>
      <c r="R7" s="79"/>
      <c r="S7" s="79"/>
      <c r="T7" s="79"/>
      <c r="U7">
        <v>10000</v>
      </c>
    </row>
    <row r="8" spans="1:21" s="39" customFormat="1" ht="27.6" customHeight="1">
      <c r="A8" s="44" t="s">
        <v>80</v>
      </c>
      <c r="B8" s="44" t="s">
        <v>275</v>
      </c>
      <c r="C8" s="44" t="s">
        <v>237</v>
      </c>
      <c r="D8" s="62">
        <f>+E8</f>
        <v>125</v>
      </c>
      <c r="E8" s="62">
        <f>SUM(G8:L8)</f>
        <v>125</v>
      </c>
      <c r="F8" s="62">
        <f>SUM(G8:H8)</f>
        <v>125</v>
      </c>
      <c r="G8" s="63">
        <v>125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1" s="39" customFormat="1" ht="27.6" customHeight="1">
      <c r="A9" s="44" t="s">
        <v>80</v>
      </c>
      <c r="B9" s="44" t="s">
        <v>276</v>
      </c>
      <c r="C9" s="44" t="s">
        <v>233</v>
      </c>
      <c r="D9" s="62">
        <f t="shared" ref="D9:D55" si="0">+E9</f>
        <v>70</v>
      </c>
      <c r="E9" s="62">
        <f t="shared" ref="E9:E55" si="1">SUM(G9:L9)</f>
        <v>70</v>
      </c>
      <c r="F9" s="62">
        <f t="shared" ref="F9:F49" si="2">SUM(G9:H9)</f>
        <v>70</v>
      </c>
      <c r="G9" s="63">
        <v>70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1" s="39" customFormat="1" ht="27.6" customHeight="1">
      <c r="A10" s="44" t="s">
        <v>80</v>
      </c>
      <c r="B10" s="44" t="s">
        <v>277</v>
      </c>
      <c r="C10" s="44" t="s">
        <v>233</v>
      </c>
      <c r="D10" s="62">
        <f t="shared" si="0"/>
        <v>4.84</v>
      </c>
      <c r="E10" s="62">
        <f t="shared" si="1"/>
        <v>4.84</v>
      </c>
      <c r="F10" s="62">
        <f t="shared" si="2"/>
        <v>4.84</v>
      </c>
      <c r="G10" s="63">
        <v>4.84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1" s="39" customFormat="1" ht="27.6" customHeight="1">
      <c r="A11" s="44" t="s">
        <v>80</v>
      </c>
      <c r="B11" s="44" t="s">
        <v>278</v>
      </c>
      <c r="C11" s="44" t="s">
        <v>233</v>
      </c>
      <c r="D11" s="62">
        <f t="shared" si="0"/>
        <v>60</v>
      </c>
      <c r="E11" s="62">
        <f t="shared" si="1"/>
        <v>60</v>
      </c>
      <c r="F11" s="62">
        <f t="shared" si="2"/>
        <v>60</v>
      </c>
      <c r="G11" s="63">
        <v>60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1" s="39" customFormat="1" ht="27.6" customHeight="1">
      <c r="A12" s="44" t="s">
        <v>80</v>
      </c>
      <c r="B12" s="44" t="s">
        <v>279</v>
      </c>
      <c r="C12" s="44" t="s">
        <v>233</v>
      </c>
      <c r="D12" s="62">
        <f t="shared" si="0"/>
        <v>20</v>
      </c>
      <c r="E12" s="62">
        <f t="shared" si="1"/>
        <v>20</v>
      </c>
      <c r="F12" s="62">
        <f t="shared" si="2"/>
        <v>20</v>
      </c>
      <c r="G12" s="63">
        <v>20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1" s="39" customFormat="1" ht="27.6" customHeight="1">
      <c r="A13" s="44" t="s">
        <v>80</v>
      </c>
      <c r="B13" s="44" t="s">
        <v>280</v>
      </c>
      <c r="C13" s="44" t="s">
        <v>233</v>
      </c>
      <c r="D13" s="62">
        <f t="shared" si="0"/>
        <v>26</v>
      </c>
      <c r="E13" s="62">
        <f t="shared" si="1"/>
        <v>26</v>
      </c>
      <c r="F13" s="62">
        <f t="shared" si="2"/>
        <v>26</v>
      </c>
      <c r="G13" s="63">
        <v>26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1" s="39" customFormat="1" ht="27.6" customHeight="1">
      <c r="A14" s="44" t="s">
        <v>80</v>
      </c>
      <c r="B14" s="44" t="s">
        <v>281</v>
      </c>
      <c r="C14" s="44" t="s">
        <v>233</v>
      </c>
      <c r="D14" s="62">
        <f t="shared" si="0"/>
        <v>10</v>
      </c>
      <c r="E14" s="62">
        <f t="shared" si="1"/>
        <v>10</v>
      </c>
      <c r="F14" s="62">
        <f t="shared" si="2"/>
        <v>10</v>
      </c>
      <c r="G14" s="63">
        <v>10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1" s="39" customFormat="1" ht="27.6" customHeight="1">
      <c r="A15" s="44" t="s">
        <v>80</v>
      </c>
      <c r="B15" s="44" t="s">
        <v>282</v>
      </c>
      <c r="C15" s="44" t="s">
        <v>233</v>
      </c>
      <c r="D15" s="62">
        <f t="shared" si="0"/>
        <v>5</v>
      </c>
      <c r="E15" s="62">
        <f t="shared" si="1"/>
        <v>5</v>
      </c>
      <c r="F15" s="62">
        <f t="shared" si="2"/>
        <v>5</v>
      </c>
      <c r="G15" s="63">
        <v>5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1" s="39" customFormat="1" ht="27.6" customHeight="1">
      <c r="A16" s="44" t="s">
        <v>80</v>
      </c>
      <c r="B16" s="44" t="s">
        <v>283</v>
      </c>
      <c r="C16" s="44" t="s">
        <v>233</v>
      </c>
      <c r="D16" s="62">
        <f t="shared" si="0"/>
        <v>6</v>
      </c>
      <c r="E16" s="62">
        <f t="shared" si="1"/>
        <v>6</v>
      </c>
      <c r="F16" s="62">
        <f t="shared" si="2"/>
        <v>6</v>
      </c>
      <c r="G16" s="63">
        <v>6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 s="39" customFormat="1" ht="27.6" customHeight="1">
      <c r="A17" s="44" t="s">
        <v>80</v>
      </c>
      <c r="B17" s="44" t="s">
        <v>284</v>
      </c>
      <c r="C17" s="44" t="s">
        <v>233</v>
      </c>
      <c r="D17" s="62">
        <f t="shared" si="0"/>
        <v>20</v>
      </c>
      <c r="E17" s="62">
        <f t="shared" si="1"/>
        <v>20</v>
      </c>
      <c r="F17" s="62">
        <f t="shared" si="2"/>
        <v>20</v>
      </c>
      <c r="G17" s="63">
        <v>20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s="39" customFormat="1" ht="27.6" customHeight="1">
      <c r="A18" s="44" t="s">
        <v>80</v>
      </c>
      <c r="B18" s="44" t="s">
        <v>285</v>
      </c>
      <c r="C18" s="44" t="s">
        <v>233</v>
      </c>
      <c r="D18" s="62">
        <f t="shared" si="0"/>
        <v>27.72</v>
      </c>
      <c r="E18" s="62">
        <f t="shared" si="1"/>
        <v>27.72</v>
      </c>
      <c r="F18" s="62">
        <f t="shared" si="2"/>
        <v>27.72</v>
      </c>
      <c r="G18" s="63">
        <v>27.72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s="39" customFormat="1" ht="27.6" customHeight="1">
      <c r="A19" s="44" t="s">
        <v>80</v>
      </c>
      <c r="B19" s="44" t="s">
        <v>286</v>
      </c>
      <c r="C19" s="44" t="s">
        <v>233</v>
      </c>
      <c r="D19" s="62">
        <f t="shared" si="0"/>
        <v>50</v>
      </c>
      <c r="E19" s="62">
        <f t="shared" si="1"/>
        <v>50</v>
      </c>
      <c r="F19" s="62">
        <f t="shared" si="2"/>
        <v>50</v>
      </c>
      <c r="G19" s="63">
        <v>50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s="39" customFormat="1" ht="27.6" customHeight="1">
      <c r="A20" s="44" t="s">
        <v>80</v>
      </c>
      <c r="B20" s="44" t="s">
        <v>287</v>
      </c>
      <c r="C20" s="44" t="s">
        <v>233</v>
      </c>
      <c r="D20" s="62">
        <f t="shared" si="0"/>
        <v>37</v>
      </c>
      <c r="E20" s="62">
        <f t="shared" si="1"/>
        <v>37</v>
      </c>
      <c r="F20" s="62">
        <f t="shared" si="2"/>
        <v>37</v>
      </c>
      <c r="G20" s="63">
        <v>37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39" customFormat="1" ht="27.6" customHeight="1">
      <c r="A21" s="44" t="s">
        <v>80</v>
      </c>
      <c r="B21" s="44" t="s">
        <v>288</v>
      </c>
      <c r="C21" s="44" t="s">
        <v>233</v>
      </c>
      <c r="D21" s="62">
        <f t="shared" si="0"/>
        <v>20</v>
      </c>
      <c r="E21" s="62">
        <f t="shared" si="1"/>
        <v>20</v>
      </c>
      <c r="F21" s="62">
        <f t="shared" si="2"/>
        <v>20</v>
      </c>
      <c r="G21" s="63">
        <v>20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s="39" customFormat="1" ht="27.6" customHeight="1">
      <c r="A22" s="44" t="s">
        <v>80</v>
      </c>
      <c r="B22" s="44" t="s">
        <v>289</v>
      </c>
      <c r="C22" s="44" t="s">
        <v>233</v>
      </c>
      <c r="D22" s="62">
        <f t="shared" si="0"/>
        <v>3.94</v>
      </c>
      <c r="E22" s="62">
        <f t="shared" si="1"/>
        <v>3.94</v>
      </c>
      <c r="F22" s="62">
        <f t="shared" si="2"/>
        <v>3.94</v>
      </c>
      <c r="G22" s="63">
        <v>3.94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0" s="39" customFormat="1" ht="27.6" customHeight="1">
      <c r="A23" s="44" t="s">
        <v>80</v>
      </c>
      <c r="B23" s="44" t="s">
        <v>290</v>
      </c>
      <c r="C23" s="44" t="s">
        <v>233</v>
      </c>
      <c r="D23" s="62">
        <f t="shared" si="0"/>
        <v>7.5</v>
      </c>
      <c r="E23" s="62">
        <f t="shared" si="1"/>
        <v>7.5</v>
      </c>
      <c r="F23" s="62">
        <f t="shared" si="2"/>
        <v>7.5</v>
      </c>
      <c r="G23" s="63">
        <v>7.5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 s="39" customFormat="1" ht="27.6" customHeight="1">
      <c r="A24" s="44" t="s">
        <v>80</v>
      </c>
      <c r="B24" s="44" t="s">
        <v>291</v>
      </c>
      <c r="C24" s="44" t="s">
        <v>233</v>
      </c>
      <c r="D24" s="62">
        <f t="shared" si="0"/>
        <v>776</v>
      </c>
      <c r="E24" s="62">
        <f t="shared" si="1"/>
        <v>776</v>
      </c>
      <c r="F24" s="62">
        <f t="shared" si="2"/>
        <v>776</v>
      </c>
      <c r="G24" s="63">
        <v>776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s="39" customFormat="1" ht="27.6" customHeight="1">
      <c r="A25" s="44" t="s">
        <v>80</v>
      </c>
      <c r="B25" s="44" t="s">
        <v>292</v>
      </c>
      <c r="C25" s="44" t="s">
        <v>233</v>
      </c>
      <c r="D25" s="62">
        <f t="shared" si="0"/>
        <v>20</v>
      </c>
      <c r="E25" s="62">
        <f t="shared" si="1"/>
        <v>20</v>
      </c>
      <c r="F25" s="62">
        <f t="shared" si="2"/>
        <v>20</v>
      </c>
      <c r="G25" s="63">
        <v>20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39" customFormat="1" ht="27.6" customHeight="1">
      <c r="A26" s="44" t="s">
        <v>80</v>
      </c>
      <c r="B26" s="44" t="s">
        <v>293</v>
      </c>
      <c r="C26" s="44" t="s">
        <v>233</v>
      </c>
      <c r="D26" s="62">
        <f t="shared" si="0"/>
        <v>3</v>
      </c>
      <c r="E26" s="62">
        <f t="shared" si="1"/>
        <v>3</v>
      </c>
      <c r="F26" s="62">
        <f t="shared" si="2"/>
        <v>3</v>
      </c>
      <c r="G26" s="63">
        <v>3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s="39" customFormat="1" ht="27.6" customHeight="1">
      <c r="A27" s="44" t="s">
        <v>80</v>
      </c>
      <c r="B27" s="44" t="s">
        <v>294</v>
      </c>
      <c r="C27" s="44" t="s">
        <v>233</v>
      </c>
      <c r="D27" s="62">
        <f t="shared" si="0"/>
        <v>55</v>
      </c>
      <c r="E27" s="62">
        <f t="shared" si="1"/>
        <v>55</v>
      </c>
      <c r="F27" s="62">
        <f t="shared" si="2"/>
        <v>55</v>
      </c>
      <c r="G27" s="63">
        <v>55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s="39" customFormat="1" ht="27.6" customHeight="1">
      <c r="A28" s="44" t="s">
        <v>80</v>
      </c>
      <c r="B28" s="44" t="s">
        <v>295</v>
      </c>
      <c r="C28" s="44" t="s">
        <v>233</v>
      </c>
      <c r="D28" s="62">
        <f t="shared" si="0"/>
        <v>305</v>
      </c>
      <c r="E28" s="62">
        <f t="shared" si="1"/>
        <v>305</v>
      </c>
      <c r="F28" s="62">
        <f t="shared" si="2"/>
        <v>305</v>
      </c>
      <c r="G28" s="63">
        <v>305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39" customFormat="1" ht="27.6" customHeight="1">
      <c r="A29" s="44" t="s">
        <v>80</v>
      </c>
      <c r="B29" s="44" t="s">
        <v>296</v>
      </c>
      <c r="C29" s="44" t="s">
        <v>233</v>
      </c>
      <c r="D29" s="62">
        <f t="shared" si="0"/>
        <v>15</v>
      </c>
      <c r="E29" s="62">
        <f t="shared" si="1"/>
        <v>15</v>
      </c>
      <c r="F29" s="62">
        <f t="shared" si="2"/>
        <v>15</v>
      </c>
      <c r="G29" s="63">
        <v>15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0" s="39" customFormat="1" ht="27.6" customHeight="1">
      <c r="A30" s="44" t="s">
        <v>80</v>
      </c>
      <c r="B30" s="44" t="s">
        <v>297</v>
      </c>
      <c r="C30" s="44" t="s">
        <v>233</v>
      </c>
      <c r="D30" s="62">
        <f t="shared" si="0"/>
        <v>15</v>
      </c>
      <c r="E30" s="62">
        <f t="shared" si="1"/>
        <v>15</v>
      </c>
      <c r="F30" s="62">
        <f t="shared" si="2"/>
        <v>15</v>
      </c>
      <c r="G30" s="63">
        <v>15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0" s="39" customFormat="1" ht="27.6" customHeight="1">
      <c r="A31" s="44" t="s">
        <v>80</v>
      </c>
      <c r="B31" s="44" t="s">
        <v>298</v>
      </c>
      <c r="C31" s="44" t="s">
        <v>233</v>
      </c>
      <c r="D31" s="62">
        <f t="shared" si="0"/>
        <v>15</v>
      </c>
      <c r="E31" s="62">
        <f t="shared" si="1"/>
        <v>15</v>
      </c>
      <c r="F31" s="62">
        <f t="shared" si="2"/>
        <v>15</v>
      </c>
      <c r="G31" s="63">
        <v>15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s="39" customFormat="1" ht="27.6" customHeight="1">
      <c r="A32" s="44" t="s">
        <v>80</v>
      </c>
      <c r="B32" s="44" t="s">
        <v>299</v>
      </c>
      <c r="C32" s="44" t="s">
        <v>233</v>
      </c>
      <c r="D32" s="62">
        <f t="shared" si="0"/>
        <v>15</v>
      </c>
      <c r="E32" s="62">
        <f t="shared" si="1"/>
        <v>15</v>
      </c>
      <c r="F32" s="62">
        <f t="shared" si="2"/>
        <v>15</v>
      </c>
      <c r="G32" s="63">
        <v>15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 s="39" customFormat="1" ht="27.6" customHeight="1">
      <c r="A33" s="44" t="s">
        <v>80</v>
      </c>
      <c r="B33" s="44" t="s">
        <v>300</v>
      </c>
      <c r="C33" s="44" t="s">
        <v>233</v>
      </c>
      <c r="D33" s="62">
        <f t="shared" si="0"/>
        <v>5</v>
      </c>
      <c r="E33" s="62">
        <f t="shared" si="1"/>
        <v>5</v>
      </c>
      <c r="F33" s="62">
        <f t="shared" si="2"/>
        <v>5</v>
      </c>
      <c r="G33" s="63">
        <v>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39" customFormat="1" ht="27.6" customHeight="1">
      <c r="A34" s="44" t="s">
        <v>80</v>
      </c>
      <c r="B34" s="44" t="s">
        <v>301</v>
      </c>
      <c r="C34" s="44" t="s">
        <v>233</v>
      </c>
      <c r="D34" s="62">
        <f t="shared" si="0"/>
        <v>10</v>
      </c>
      <c r="E34" s="62">
        <f t="shared" si="1"/>
        <v>10</v>
      </c>
      <c r="F34" s="62">
        <f t="shared" si="2"/>
        <v>10</v>
      </c>
      <c r="G34" s="63">
        <v>10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39" customFormat="1" ht="27.6" customHeight="1">
      <c r="A35" s="44" t="s">
        <v>80</v>
      </c>
      <c r="B35" s="44" t="s">
        <v>302</v>
      </c>
      <c r="C35" s="44" t="s">
        <v>233</v>
      </c>
      <c r="D35" s="62">
        <f t="shared" si="0"/>
        <v>30</v>
      </c>
      <c r="E35" s="62">
        <f t="shared" si="1"/>
        <v>30</v>
      </c>
      <c r="F35" s="62">
        <f t="shared" si="2"/>
        <v>30</v>
      </c>
      <c r="G35" s="63">
        <v>30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39" customFormat="1" ht="27.6" customHeight="1">
      <c r="A36" s="44" t="s">
        <v>80</v>
      </c>
      <c r="B36" s="44" t="s">
        <v>303</v>
      </c>
      <c r="C36" s="44" t="s">
        <v>233</v>
      </c>
      <c r="D36" s="62">
        <f t="shared" si="0"/>
        <v>4</v>
      </c>
      <c r="E36" s="62">
        <f t="shared" si="1"/>
        <v>4</v>
      </c>
      <c r="F36" s="62">
        <f t="shared" si="2"/>
        <v>4</v>
      </c>
      <c r="G36" s="63">
        <v>4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20" s="39" customFormat="1" ht="27.6" customHeight="1">
      <c r="A37" s="44" t="s">
        <v>80</v>
      </c>
      <c r="B37" s="44" t="s">
        <v>304</v>
      </c>
      <c r="C37" s="44" t="s">
        <v>233</v>
      </c>
      <c r="D37" s="62">
        <f t="shared" si="0"/>
        <v>30</v>
      </c>
      <c r="E37" s="62">
        <f t="shared" si="1"/>
        <v>30</v>
      </c>
      <c r="F37" s="62">
        <f t="shared" si="2"/>
        <v>30</v>
      </c>
      <c r="G37" s="63">
        <v>30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 s="39" customFormat="1" ht="27.6" customHeight="1">
      <c r="A38" s="44" t="s">
        <v>80</v>
      </c>
      <c r="B38" s="44" t="s">
        <v>238</v>
      </c>
      <c r="C38" s="44" t="s">
        <v>233</v>
      </c>
      <c r="D38" s="62">
        <f t="shared" si="0"/>
        <v>15</v>
      </c>
      <c r="E38" s="62">
        <f t="shared" si="1"/>
        <v>15</v>
      </c>
      <c r="F38" s="62">
        <f t="shared" si="2"/>
        <v>15</v>
      </c>
      <c r="G38" s="63">
        <v>15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1:20" s="39" customFormat="1" ht="27.6" customHeight="1">
      <c r="A39" s="44" t="s">
        <v>80</v>
      </c>
      <c r="B39" s="44" t="s">
        <v>305</v>
      </c>
      <c r="C39" s="44" t="s">
        <v>233</v>
      </c>
      <c r="D39" s="62">
        <f t="shared" si="0"/>
        <v>15</v>
      </c>
      <c r="E39" s="62">
        <f t="shared" si="1"/>
        <v>15</v>
      </c>
      <c r="F39" s="62">
        <f t="shared" si="2"/>
        <v>15</v>
      </c>
      <c r="G39" s="63">
        <v>15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spans="1:20" s="39" customFormat="1" ht="27.6" customHeight="1">
      <c r="A40" s="44" t="s">
        <v>80</v>
      </c>
      <c r="B40" s="44" t="s">
        <v>306</v>
      </c>
      <c r="C40" s="44" t="s">
        <v>233</v>
      </c>
      <c r="D40" s="62">
        <f t="shared" si="0"/>
        <v>2</v>
      </c>
      <c r="E40" s="62">
        <f t="shared" si="1"/>
        <v>2</v>
      </c>
      <c r="F40" s="62">
        <f t="shared" si="2"/>
        <v>2</v>
      </c>
      <c r="G40" s="63">
        <v>2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0" s="39" customFormat="1" ht="27.6" customHeight="1">
      <c r="A41" s="44" t="s">
        <v>80</v>
      </c>
      <c r="B41" s="44" t="s">
        <v>307</v>
      </c>
      <c r="C41" s="44" t="s">
        <v>233</v>
      </c>
      <c r="D41" s="62">
        <f t="shared" si="0"/>
        <v>43.143999999999998</v>
      </c>
      <c r="E41" s="62">
        <f t="shared" si="1"/>
        <v>43.143999999999998</v>
      </c>
      <c r="F41" s="62">
        <f t="shared" si="2"/>
        <v>43.143999999999998</v>
      </c>
      <c r="G41" s="63">
        <v>43.143999999999998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</row>
    <row r="42" spans="1:20" s="39" customFormat="1" ht="27.6" customHeight="1">
      <c r="A42" s="44" t="s">
        <v>80</v>
      </c>
      <c r="B42" s="44" t="s">
        <v>308</v>
      </c>
      <c r="C42" s="44" t="s">
        <v>233</v>
      </c>
      <c r="D42" s="62">
        <f t="shared" si="0"/>
        <v>10</v>
      </c>
      <c r="E42" s="62">
        <f t="shared" si="1"/>
        <v>10</v>
      </c>
      <c r="F42" s="62">
        <f t="shared" si="2"/>
        <v>10</v>
      </c>
      <c r="G42" s="63">
        <v>10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</row>
    <row r="43" spans="1:20" s="39" customFormat="1" ht="27.6" customHeight="1">
      <c r="A43" s="44" t="s">
        <v>80</v>
      </c>
      <c r="B43" s="44" t="s">
        <v>309</v>
      </c>
      <c r="C43" s="44" t="s">
        <v>233</v>
      </c>
      <c r="D43" s="62">
        <f t="shared" si="0"/>
        <v>60</v>
      </c>
      <c r="E43" s="62">
        <f t="shared" si="1"/>
        <v>60</v>
      </c>
      <c r="F43" s="62">
        <f t="shared" si="2"/>
        <v>60</v>
      </c>
      <c r="G43" s="63">
        <v>60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0" s="39" customFormat="1" ht="27.6" customHeight="1">
      <c r="A44" s="44" t="s">
        <v>80</v>
      </c>
      <c r="B44" s="44" t="s">
        <v>310</v>
      </c>
      <c r="C44" s="44" t="s">
        <v>233</v>
      </c>
      <c r="D44" s="62">
        <f t="shared" si="0"/>
        <v>14</v>
      </c>
      <c r="E44" s="62">
        <f t="shared" si="1"/>
        <v>14</v>
      </c>
      <c r="F44" s="62">
        <f t="shared" si="2"/>
        <v>14</v>
      </c>
      <c r="G44" s="63">
        <v>14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s="39" customFormat="1" ht="27.6" customHeight="1">
      <c r="A45" s="44" t="s">
        <v>80</v>
      </c>
      <c r="B45" s="44" t="s">
        <v>311</v>
      </c>
      <c r="C45" s="44" t="s">
        <v>233</v>
      </c>
      <c r="D45" s="62">
        <f t="shared" si="0"/>
        <v>6</v>
      </c>
      <c r="E45" s="62">
        <f t="shared" si="1"/>
        <v>6</v>
      </c>
      <c r="F45" s="62">
        <f t="shared" si="2"/>
        <v>6</v>
      </c>
      <c r="G45" s="63">
        <v>6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s="39" customFormat="1" ht="27.6" customHeight="1">
      <c r="A46" s="44" t="s">
        <v>80</v>
      </c>
      <c r="B46" s="44" t="s">
        <v>312</v>
      </c>
      <c r="C46" s="44" t="s">
        <v>233</v>
      </c>
      <c r="D46" s="62">
        <f t="shared" si="0"/>
        <v>212</v>
      </c>
      <c r="E46" s="62">
        <f t="shared" si="1"/>
        <v>212</v>
      </c>
      <c r="F46" s="62">
        <f t="shared" si="2"/>
        <v>212</v>
      </c>
      <c r="G46" s="63">
        <v>212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s="39" customFormat="1" ht="27.6" customHeight="1">
      <c r="A47" s="44" t="s">
        <v>80</v>
      </c>
      <c r="B47" s="44" t="s">
        <v>313</v>
      </c>
      <c r="C47" s="44" t="s">
        <v>233</v>
      </c>
      <c r="D47" s="62">
        <f t="shared" si="0"/>
        <v>69.5</v>
      </c>
      <c r="E47" s="62">
        <f t="shared" si="1"/>
        <v>69.5</v>
      </c>
      <c r="F47" s="62">
        <f t="shared" si="2"/>
        <v>69.5</v>
      </c>
      <c r="G47" s="63">
        <v>69.5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s="39" customFormat="1" ht="27.6" customHeight="1">
      <c r="A48" s="44" t="s">
        <v>80</v>
      </c>
      <c r="B48" s="44" t="s">
        <v>314</v>
      </c>
      <c r="C48" s="44" t="s">
        <v>233</v>
      </c>
      <c r="D48" s="62">
        <f t="shared" si="0"/>
        <v>12</v>
      </c>
      <c r="E48" s="62">
        <f t="shared" si="1"/>
        <v>12</v>
      </c>
      <c r="F48" s="62">
        <f t="shared" si="2"/>
        <v>12</v>
      </c>
      <c r="G48" s="63">
        <v>12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1:20" s="39" customFormat="1" ht="27.6" customHeight="1">
      <c r="A49" s="44" t="s">
        <v>80</v>
      </c>
      <c r="B49" s="44" t="s">
        <v>315</v>
      </c>
      <c r="C49" s="44" t="s">
        <v>233</v>
      </c>
      <c r="D49" s="62">
        <f t="shared" si="0"/>
        <v>7</v>
      </c>
      <c r="E49" s="62">
        <f t="shared" si="1"/>
        <v>7</v>
      </c>
      <c r="F49" s="62">
        <f t="shared" si="2"/>
        <v>7</v>
      </c>
      <c r="G49" s="63">
        <v>7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1:20" s="39" customFormat="1" ht="27.6" customHeight="1">
      <c r="A50" s="44" t="s">
        <v>81</v>
      </c>
      <c r="B50" s="44" t="s">
        <v>316</v>
      </c>
      <c r="C50" s="44" t="s">
        <v>233</v>
      </c>
      <c r="D50" s="62">
        <f t="shared" si="0"/>
        <v>20</v>
      </c>
      <c r="E50" s="62">
        <f t="shared" si="1"/>
        <v>20</v>
      </c>
      <c r="F50" s="62"/>
      <c r="G50" s="63"/>
      <c r="H50" s="62"/>
      <c r="I50" s="64">
        <v>20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1:20" s="39" customFormat="1" ht="27.6" customHeight="1">
      <c r="A51" s="44" t="s">
        <v>81</v>
      </c>
      <c r="B51" s="44" t="s">
        <v>317</v>
      </c>
      <c r="C51" s="44" t="s">
        <v>233</v>
      </c>
      <c r="D51" s="62">
        <f t="shared" si="0"/>
        <v>100</v>
      </c>
      <c r="E51" s="62">
        <f t="shared" si="1"/>
        <v>100</v>
      </c>
      <c r="F51" s="62"/>
      <c r="G51" s="63"/>
      <c r="H51" s="62"/>
      <c r="I51" s="64">
        <v>100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1:20" s="39" customFormat="1" ht="27.6" customHeight="1">
      <c r="A52" s="44" t="s">
        <v>81</v>
      </c>
      <c r="B52" s="44" t="s">
        <v>318</v>
      </c>
      <c r="C52" s="44" t="s">
        <v>233</v>
      </c>
      <c r="D52" s="62">
        <f t="shared" si="0"/>
        <v>187</v>
      </c>
      <c r="E52" s="62">
        <f t="shared" si="1"/>
        <v>187</v>
      </c>
      <c r="F52" s="62"/>
      <c r="G52" s="63"/>
      <c r="H52" s="62"/>
      <c r="I52" s="64">
        <v>187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1:20" s="39" customFormat="1" ht="27.6" customHeight="1">
      <c r="A53" s="44" t="s">
        <v>81</v>
      </c>
      <c r="B53" s="44" t="s">
        <v>319</v>
      </c>
      <c r="C53" s="44" t="s">
        <v>233</v>
      </c>
      <c r="D53" s="62">
        <f t="shared" si="0"/>
        <v>15</v>
      </c>
      <c r="E53" s="62">
        <f t="shared" si="1"/>
        <v>15</v>
      </c>
      <c r="F53" s="62"/>
      <c r="G53" s="63"/>
      <c r="H53" s="62"/>
      <c r="I53" s="64">
        <v>15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1:20" s="39" customFormat="1" ht="27.6" customHeight="1">
      <c r="A54" s="44" t="s">
        <v>81</v>
      </c>
      <c r="B54" s="44" t="s">
        <v>320</v>
      </c>
      <c r="C54" s="44" t="s">
        <v>233</v>
      </c>
      <c r="D54" s="62">
        <f t="shared" si="0"/>
        <v>183.1</v>
      </c>
      <c r="E54" s="62">
        <f t="shared" si="1"/>
        <v>183.1</v>
      </c>
      <c r="F54" s="62"/>
      <c r="G54" s="63"/>
      <c r="H54" s="62"/>
      <c r="I54" s="64">
        <v>183.1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1:20" s="39" customFormat="1" ht="27.6" customHeight="1">
      <c r="A55" s="44" t="s">
        <v>81</v>
      </c>
      <c r="B55" s="44" t="s">
        <v>321</v>
      </c>
      <c r="C55" s="44" t="s">
        <v>233</v>
      </c>
      <c r="D55" s="62">
        <f t="shared" si="0"/>
        <v>30</v>
      </c>
      <c r="E55" s="62">
        <f t="shared" si="1"/>
        <v>30</v>
      </c>
      <c r="F55" s="62"/>
      <c r="G55" s="63"/>
      <c r="H55" s="62"/>
      <c r="I55" s="64">
        <v>30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1:20" s="56" customFormat="1" ht="28.5" customHeight="1">
      <c r="A56" s="81" t="s">
        <v>322</v>
      </c>
      <c r="B56" s="81"/>
      <c r="C56" s="81"/>
      <c r="D56" s="65">
        <f>SUM(D8:D55)</f>
        <v>2791.7440000000001</v>
      </c>
      <c r="E56" s="65">
        <f t="shared" ref="E56:I56" si="3">SUM(E8:E55)</f>
        <v>2791.7440000000001</v>
      </c>
      <c r="F56" s="65">
        <f t="shared" si="3"/>
        <v>2256.6440000000002</v>
      </c>
      <c r="G56" s="65">
        <f t="shared" si="3"/>
        <v>2256.6440000000002</v>
      </c>
      <c r="H56" s="65">
        <f t="shared" si="3"/>
        <v>0</v>
      </c>
      <c r="I56" s="65">
        <f t="shared" si="3"/>
        <v>535.1</v>
      </c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</sheetData>
  <mergeCells count="22">
    <mergeCell ref="A56:C56"/>
    <mergeCell ref="M6:M7"/>
    <mergeCell ref="I6:I7"/>
    <mergeCell ref="J6:J7"/>
    <mergeCell ref="K6:K7"/>
    <mergeCell ref="L6:L7"/>
    <mergeCell ref="A2:T2"/>
    <mergeCell ref="A3:T3"/>
    <mergeCell ref="A4:T4"/>
    <mergeCell ref="E5:L5"/>
    <mergeCell ref="M5:T5"/>
    <mergeCell ref="A5:A7"/>
    <mergeCell ref="B5:B7"/>
    <mergeCell ref="C5:C7"/>
    <mergeCell ref="D5:D7"/>
    <mergeCell ref="E6:E7"/>
    <mergeCell ref="Q6:Q7"/>
    <mergeCell ref="R6:R7"/>
    <mergeCell ref="S6:S7"/>
    <mergeCell ref="T6:T7"/>
    <mergeCell ref="F6:H6"/>
    <mergeCell ref="N6:P6"/>
  </mergeCells>
  <phoneticPr fontId="19" type="noConversion"/>
  <printOptions horizontalCentered="1"/>
  <pageMargins left="0.16041666666666701" right="0" top="0.86111111111111105" bottom="0.27152777777777798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  <vt:lpstr>收支预算总表!Print_Area</vt:lpstr>
      <vt:lpstr>项目支出预算表!Print_Titles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2026-05-28T08:13:42Z</cp:lastPrinted>
  <dcterms:created xsi:type="dcterms:W3CDTF">2022-03-14T03:34:00Z</dcterms:created>
  <dcterms:modified xsi:type="dcterms:W3CDTF">2026-06-01T10:11:18Z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24227F1736A84EBBA9CF94D6DE0049D8_12</vt:lpwstr>
  </property>
</Properties>
</file>